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lantemoran.sharepoint.com/sites/8085977/Internal Documents/2023 Bond Program/0 Procure/GCCM/RFP Series 2 Multiple Sites/"/>
    </mc:Choice>
  </mc:AlternateContent>
  <xr:revisionPtr revIDLastSave="40" documentId="8_{1F504FF2-4076-44AB-A048-6FCF091AAB3D}" xr6:coauthVersionLast="47" xr6:coauthVersionMax="47" xr10:uidLastSave="{7BC68D0D-8E8B-4FD3-90DD-B18441808086}"/>
  <workbookProtection workbookAlgorithmName="SHA-512" workbookHashValue="qFQYcATLkHL/70IvQXxVrTvAUS2fUvDF3amF1oFiJBjjf5ULXwsCSd4/0+pIRcBgTZ0LW00xfAc5vv7EXPVp0A==" workbookSaltValue="vx1OmIzKVD+hNDrFFgeiUg==" workbookSpinCount="100000" lockStructure="1"/>
  <bookViews>
    <workbookView xWindow="18375" yWindow="-14805" windowWidth="21600" windowHeight="11175" tabRatio="718" xr2:uid="{00000000-000D-0000-FFFF-FFFF00000000}"/>
  </bookViews>
  <sheets>
    <sheet name="Summary" sheetId="8" r:id="rId1"/>
    <sheet name="Staff Hours" sheetId="1" r:id="rId2"/>
    <sheet name="Construction Support" sheetId="5" r:id="rId3"/>
    <sheet name="Staff Cashflow" sheetId="9" r:id="rId4"/>
  </sheets>
  <definedNames>
    <definedName name="duration" localSheetId="0">Summary!#REF!</definedName>
    <definedName name="duration">'Construction Support'!#REF!</definedName>
    <definedName name="_xlnm.Print_Area" localSheetId="2">'Construction Support'!$A$1:$J$47</definedName>
    <definedName name="_xlnm.Print_Area" localSheetId="0">Summary!$B$1:$J$41</definedName>
    <definedName name="_xlnm.Print_Area">#REF!</definedName>
    <definedName name="_xlnm.Print_Titles" localSheetId="2">'Construction Support'!$1:$15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9" i="5" l="1"/>
  <c r="I39" i="5"/>
  <c r="H39" i="5"/>
  <c r="G39" i="5"/>
  <c r="AC56" i="1"/>
  <c r="AD56" i="1"/>
  <c r="AE56" i="1"/>
  <c r="AF56" i="1"/>
  <c r="AG56" i="1"/>
  <c r="AH56" i="1"/>
  <c r="AI56" i="1"/>
  <c r="AJ56" i="1"/>
  <c r="AK56" i="1"/>
  <c r="AL56" i="1"/>
  <c r="AM56" i="1"/>
  <c r="AN56" i="1"/>
  <c r="AC28" i="1"/>
  <c r="AD28" i="1"/>
  <c r="AE28" i="1"/>
  <c r="AF28" i="1"/>
  <c r="AG28" i="1"/>
  <c r="AH28" i="1"/>
  <c r="AI28" i="1"/>
  <c r="AJ28" i="1"/>
  <c r="AK28" i="1"/>
  <c r="AL28" i="1"/>
  <c r="AM28" i="1"/>
  <c r="AN28" i="1"/>
  <c r="AI5" i="1"/>
  <c r="AJ5" i="1" s="1"/>
  <c r="AK5" i="1" s="1"/>
  <c r="AL5" i="1" s="1"/>
  <c r="AM5" i="1" s="1"/>
  <c r="AN5" i="1" s="1"/>
  <c r="AO5" i="1" s="1"/>
  <c r="AP5" i="1" s="1"/>
  <c r="AQ5" i="1" s="1"/>
  <c r="AR5" i="1" s="1"/>
  <c r="AO56" i="1"/>
  <c r="AP56" i="1"/>
  <c r="AQ56" i="1"/>
  <c r="AO28" i="1"/>
  <c r="AP28" i="1"/>
  <c r="AQ28" i="1"/>
  <c r="F5" i="1"/>
  <c r="G5" i="1" s="1"/>
  <c r="H5" i="1" s="1"/>
  <c r="I5" i="1" s="1"/>
  <c r="J5" i="1" s="1"/>
  <c r="K5" i="1" s="1"/>
  <c r="L5" i="1" s="1"/>
  <c r="M5" i="1" s="1"/>
  <c r="N5" i="1" s="1"/>
  <c r="O5" i="1" s="1"/>
  <c r="P5" i="1" s="1"/>
  <c r="Q5" i="1" s="1"/>
  <c r="R5" i="1" s="1"/>
  <c r="E28" i="1"/>
  <c r="F28" i="1"/>
  <c r="G28" i="1"/>
  <c r="H28" i="1"/>
  <c r="I28" i="1"/>
  <c r="J28" i="1"/>
  <c r="K28" i="1"/>
  <c r="L28" i="1"/>
  <c r="M28" i="1"/>
  <c r="N28" i="1"/>
  <c r="O28" i="1"/>
  <c r="P28" i="1"/>
  <c r="Q28" i="1"/>
  <c r="E56" i="1"/>
  <c r="F56" i="1"/>
  <c r="G56" i="1"/>
  <c r="H56" i="1"/>
  <c r="I56" i="1"/>
  <c r="J56" i="1"/>
  <c r="K56" i="1"/>
  <c r="L56" i="1"/>
  <c r="M56" i="1"/>
  <c r="N56" i="1"/>
  <c r="O56" i="1"/>
  <c r="P56" i="1"/>
  <c r="Q56" i="1"/>
  <c r="B2" i="9"/>
  <c r="D2" i="5"/>
  <c r="B2" i="1"/>
  <c r="F7" i="5"/>
  <c r="D7" i="5"/>
  <c r="F6" i="5"/>
  <c r="D6" i="5"/>
  <c r="G13" i="8"/>
  <c r="G12" i="8"/>
  <c r="E12" i="8" s="1"/>
  <c r="E5" i="8"/>
  <c r="J21" i="5"/>
  <c r="J22" i="5"/>
  <c r="J23" i="5"/>
  <c r="J24" i="5"/>
  <c r="J25" i="5"/>
  <c r="J26" i="5"/>
  <c r="J27" i="5"/>
  <c r="J28" i="5"/>
  <c r="I21" i="5"/>
  <c r="I22" i="5"/>
  <c r="I23" i="5"/>
  <c r="I24" i="5"/>
  <c r="I25" i="5"/>
  <c r="I26" i="5"/>
  <c r="I27" i="5"/>
  <c r="I28" i="5"/>
  <c r="H21" i="5"/>
  <c r="H22" i="5"/>
  <c r="H23" i="5"/>
  <c r="H24" i="5"/>
  <c r="H25" i="5"/>
  <c r="H26" i="5"/>
  <c r="H27" i="5"/>
  <c r="H28" i="5"/>
  <c r="G21" i="5"/>
  <c r="G22" i="5"/>
  <c r="G23" i="5"/>
  <c r="G24" i="5"/>
  <c r="G25" i="5"/>
  <c r="G26" i="5"/>
  <c r="G27" i="5"/>
  <c r="G28" i="5"/>
  <c r="G19" i="5"/>
  <c r="K23" i="5" l="1"/>
  <c r="K22" i="5"/>
  <c r="K28" i="5"/>
  <c r="G11" i="5"/>
  <c r="E11" i="5" s="1"/>
  <c r="G12" i="5"/>
  <c r="F12" i="5" s="1"/>
  <c r="K21" i="5"/>
  <c r="K27" i="5"/>
  <c r="K25" i="5"/>
  <c r="K26" i="5"/>
  <c r="K24" i="5"/>
  <c r="F11" i="5" l="1"/>
  <c r="E12" i="5"/>
  <c r="F6" i="9" l="1"/>
  <c r="G6" i="9" s="1"/>
  <c r="H6" i="9" s="1"/>
  <c r="I6" i="9" s="1"/>
  <c r="J6" i="9" s="1"/>
  <c r="K6" i="9" s="1"/>
  <c r="L6" i="9" s="1"/>
  <c r="M6" i="9" s="1"/>
  <c r="N6" i="9" s="1"/>
  <c r="O6" i="9" s="1"/>
  <c r="P6" i="9" s="1"/>
  <c r="Q6" i="9" s="1"/>
  <c r="R6" i="9" s="1"/>
  <c r="S6" i="9" s="1"/>
  <c r="T6" i="9" s="1"/>
  <c r="U6" i="9" s="1"/>
  <c r="V6" i="9" s="1"/>
  <c r="W6" i="9" s="1"/>
  <c r="X6" i="9" s="1"/>
  <c r="Y6" i="9" s="1"/>
  <c r="Z6" i="9" s="1"/>
  <c r="AA6" i="9" s="1"/>
  <c r="AB6" i="9" s="1"/>
  <c r="AC6" i="9" s="1"/>
  <c r="AS55" i="1"/>
  <c r="AS54" i="1"/>
  <c r="AS53" i="1"/>
  <c r="AS52" i="1"/>
  <c r="AS51" i="1"/>
  <c r="AS50" i="1"/>
  <c r="AS49" i="1"/>
  <c r="AS48" i="1"/>
  <c r="AS47" i="1"/>
  <c r="AS46" i="1"/>
  <c r="AS45" i="1"/>
  <c r="AS44" i="1"/>
  <c r="AS43" i="1"/>
  <c r="AS42" i="1"/>
  <c r="AS41" i="1"/>
  <c r="AS40" i="1"/>
  <c r="AS39" i="1"/>
  <c r="AS38" i="1"/>
  <c r="AS37" i="1"/>
  <c r="AS36" i="1"/>
  <c r="AS35" i="1"/>
  <c r="AS34" i="1"/>
  <c r="AS33" i="1"/>
  <c r="AS27" i="1"/>
  <c r="AS26" i="1"/>
  <c r="AS25" i="1"/>
  <c r="AS24" i="1"/>
  <c r="AS23" i="1"/>
  <c r="AS22" i="1"/>
  <c r="AS21" i="1"/>
  <c r="AS20" i="1"/>
  <c r="AS19" i="1"/>
  <c r="AS18" i="1"/>
  <c r="AS17" i="1"/>
  <c r="AS16" i="1"/>
  <c r="AS15" i="1"/>
  <c r="AS14" i="1"/>
  <c r="AS13" i="1"/>
  <c r="AS12" i="1"/>
  <c r="AS11" i="1"/>
  <c r="E12" i="9" l="1"/>
  <c r="C12" i="9"/>
  <c r="AR56" i="1" l="1"/>
  <c r="AB56" i="1"/>
  <c r="AA56" i="1"/>
  <c r="Z56" i="1"/>
  <c r="Y56" i="1"/>
  <c r="X56" i="1"/>
  <c r="W56" i="1"/>
  <c r="V56" i="1"/>
  <c r="U56" i="1"/>
  <c r="T56" i="1"/>
  <c r="S56" i="1"/>
  <c r="R56" i="1"/>
  <c r="AD12" i="9"/>
  <c r="AR28" i="1"/>
  <c r="AB28" i="1"/>
  <c r="AA28" i="1"/>
  <c r="Z28" i="1"/>
  <c r="Y28" i="1"/>
  <c r="X28" i="1"/>
  <c r="W28" i="1"/>
  <c r="V28" i="1"/>
  <c r="U28" i="1"/>
  <c r="T28" i="1"/>
  <c r="S28" i="1"/>
  <c r="R28" i="1"/>
  <c r="E13" i="8" l="1"/>
  <c r="F12" i="8" l="1"/>
  <c r="F13" i="8"/>
  <c r="I1" i="8" l="1"/>
  <c r="J20" i="5" l="1"/>
  <c r="J19" i="5"/>
  <c r="J38" i="5"/>
  <c r="J37" i="5"/>
  <c r="J36" i="5"/>
  <c r="J35" i="5"/>
  <c r="J34" i="5"/>
  <c r="J30" i="5" l="1"/>
  <c r="G34" i="5" l="1"/>
  <c r="G35" i="5"/>
  <c r="G36" i="5"/>
  <c r="G37" i="5"/>
  <c r="G38" i="5"/>
  <c r="H34" i="5"/>
  <c r="H35" i="5"/>
  <c r="H36" i="5"/>
  <c r="H37" i="5"/>
  <c r="H38" i="5"/>
  <c r="H40" i="5"/>
  <c r="I34" i="5"/>
  <c r="I35" i="5"/>
  <c r="I36" i="5"/>
  <c r="I37" i="5"/>
  <c r="I38" i="5"/>
  <c r="I40" i="5"/>
  <c r="AD13" i="9"/>
  <c r="R14" i="9"/>
  <c r="AD14" i="9"/>
  <c r="AD15" i="9"/>
  <c r="I16" i="9"/>
  <c r="AD17" i="9"/>
  <c r="C20" i="9"/>
  <c r="AD20" i="9"/>
  <c r="AD22" i="9"/>
  <c r="AA24" i="9"/>
  <c r="AD24" i="9"/>
  <c r="J21" i="8"/>
  <c r="AD34" i="9"/>
  <c r="AD35" i="9"/>
  <c r="AD37" i="9"/>
  <c r="AD38" i="9"/>
  <c r="AD39" i="9"/>
  <c r="AD42" i="9"/>
  <c r="AD43" i="9"/>
  <c r="I45" i="9"/>
  <c r="AD45" i="9"/>
  <c r="AD48" i="9"/>
  <c r="M49" i="9"/>
  <c r="AD51" i="9"/>
  <c r="AD52" i="9"/>
  <c r="AD53" i="9"/>
  <c r="AC54" i="9"/>
  <c r="AD54" i="9"/>
  <c r="AD55" i="9"/>
  <c r="AD56" i="9"/>
  <c r="G20" i="5"/>
  <c r="H19" i="5"/>
  <c r="H20" i="5"/>
  <c r="I19" i="5"/>
  <c r="I20" i="5"/>
  <c r="B36" i="9"/>
  <c r="B37" i="9"/>
  <c r="B38" i="9"/>
  <c r="B39" i="9"/>
  <c r="B40" i="9"/>
  <c r="B41" i="9"/>
  <c r="B42" i="9"/>
  <c r="B43" i="9"/>
  <c r="B45" i="9"/>
  <c r="B46" i="9"/>
  <c r="B47" i="9"/>
  <c r="B48" i="9"/>
  <c r="B49" i="9"/>
  <c r="B50" i="9"/>
  <c r="B51" i="9"/>
  <c r="B52" i="9"/>
  <c r="B53" i="9"/>
  <c r="B54" i="9"/>
  <c r="B55" i="9"/>
  <c r="B56" i="9"/>
  <c r="B34" i="9"/>
  <c r="A35" i="9"/>
  <c r="A36" i="9"/>
  <c r="A37" i="9"/>
  <c r="A38" i="9"/>
  <c r="A39" i="9"/>
  <c r="A40" i="9"/>
  <c r="A41" i="9"/>
  <c r="A42" i="9"/>
  <c r="A43" i="9"/>
  <c r="A44" i="9"/>
  <c r="A45" i="9"/>
  <c r="A46" i="9"/>
  <c r="A47" i="9"/>
  <c r="A48" i="9"/>
  <c r="A49" i="9"/>
  <c r="A50" i="9"/>
  <c r="A51" i="9"/>
  <c r="A52" i="9"/>
  <c r="A53" i="9"/>
  <c r="A54" i="9"/>
  <c r="A55" i="9"/>
  <c r="A56" i="9"/>
  <c r="A34" i="9"/>
  <c r="B13" i="9"/>
  <c r="B14" i="9"/>
  <c r="B15" i="9"/>
  <c r="B16" i="9"/>
  <c r="B17" i="9"/>
  <c r="B18" i="9"/>
  <c r="B19" i="9"/>
  <c r="B20" i="9"/>
  <c r="B21" i="9"/>
  <c r="B22" i="9"/>
  <c r="B23" i="9"/>
  <c r="B24" i="9"/>
  <c r="B25" i="9"/>
  <c r="B26" i="9"/>
  <c r="B27" i="9"/>
  <c r="B28" i="9"/>
  <c r="B12" i="9"/>
  <c r="A13" i="9"/>
  <c r="A14" i="9"/>
  <c r="A15" i="9"/>
  <c r="A16" i="9"/>
  <c r="A17" i="9"/>
  <c r="A18" i="9"/>
  <c r="A19" i="9"/>
  <c r="A20" i="9"/>
  <c r="A21" i="9"/>
  <c r="A22" i="9"/>
  <c r="A23" i="9"/>
  <c r="A24" i="9"/>
  <c r="A25" i="9"/>
  <c r="A26" i="9"/>
  <c r="A27" i="9"/>
  <c r="A28" i="9"/>
  <c r="A12" i="9"/>
  <c r="AD36" i="9"/>
  <c r="AD41" i="9"/>
  <c r="AD46" i="9"/>
  <c r="AD49" i="9"/>
  <c r="AD16" i="9"/>
  <c r="AD19" i="9"/>
  <c r="AD21" i="9"/>
  <c r="AD23" i="9"/>
  <c r="AD25" i="9"/>
  <c r="AD26" i="9"/>
  <c r="AD27" i="9"/>
  <c r="AD28" i="9"/>
  <c r="B35" i="9"/>
  <c r="B44" i="9"/>
  <c r="AS56" i="1"/>
  <c r="AS28" i="1"/>
  <c r="S5" i="1"/>
  <c r="T5" i="1" s="1"/>
  <c r="U5" i="1" s="1"/>
  <c r="V5" i="1" s="1"/>
  <c r="W5" i="1" s="1"/>
  <c r="X5" i="1" s="1"/>
  <c r="Y5" i="1" s="1"/>
  <c r="Z5" i="1" s="1"/>
  <c r="AA5" i="1" s="1"/>
  <c r="AB5" i="1" s="1"/>
  <c r="AC5" i="1" s="1"/>
  <c r="AD5" i="1" s="1"/>
  <c r="AE5" i="1" s="1"/>
  <c r="AF5" i="1" s="1"/>
  <c r="AG5" i="1" s="1"/>
  <c r="AH5" i="1" s="1"/>
  <c r="R54" i="9"/>
  <c r="J14" i="9"/>
  <c r="Z14" i="9"/>
  <c r="U14" i="9"/>
  <c r="M14" i="9"/>
  <c r="H30" i="5" l="1"/>
  <c r="G30" i="5"/>
  <c r="I30" i="5"/>
  <c r="Z54" i="9"/>
  <c r="AC14" i="9"/>
  <c r="T16" i="9"/>
  <c r="O22" i="9"/>
  <c r="AB16" i="9"/>
  <c r="Y16" i="9"/>
  <c r="Q16" i="9"/>
  <c r="M56" i="9"/>
  <c r="AC46" i="9"/>
  <c r="AC22" i="9"/>
  <c r="O16" i="9"/>
  <c r="X14" i="9"/>
  <c r="Y38" i="9"/>
  <c r="O20" i="9"/>
  <c r="R12" i="9"/>
  <c r="P47" i="9"/>
  <c r="G12" i="9"/>
  <c r="W22" i="9"/>
  <c r="L16" i="9"/>
  <c r="X12" i="9"/>
  <c r="U12" i="9"/>
  <c r="E14" i="9"/>
  <c r="G16" i="9"/>
  <c r="P14" i="9"/>
  <c r="U54" i="9"/>
  <c r="M22" i="9"/>
  <c r="K14" i="9"/>
  <c r="H14" i="9"/>
  <c r="M54" i="9"/>
  <c r="J54" i="9"/>
  <c r="E16" i="9"/>
  <c r="U22" i="9"/>
  <c r="S14" i="9"/>
  <c r="N16" i="9"/>
  <c r="W16" i="9"/>
  <c r="V22" i="9"/>
  <c r="AT53" i="1"/>
  <c r="AA14" i="9"/>
  <c r="V16" i="9"/>
  <c r="U50" i="9"/>
  <c r="H38" i="9"/>
  <c r="S12" i="9"/>
  <c r="F54" i="9"/>
  <c r="J22" i="9"/>
  <c r="K16" i="9"/>
  <c r="P27" i="9"/>
  <c r="P21" i="9"/>
  <c r="O47" i="9"/>
  <c r="G25" i="9"/>
  <c r="T20" i="9"/>
  <c r="L14" i="9"/>
  <c r="P39" i="9"/>
  <c r="L24" i="9"/>
  <c r="C16" i="9"/>
  <c r="AE16" i="9" s="1"/>
  <c r="Q47" i="9"/>
  <c r="Q22" i="9"/>
  <c r="Y22" i="9"/>
  <c r="C22" i="9"/>
  <c r="AE22" i="9" s="1"/>
  <c r="O14" i="9"/>
  <c r="W14" i="9"/>
  <c r="H16" i="9"/>
  <c r="P16" i="9"/>
  <c r="X16" i="9"/>
  <c r="AC16" i="9"/>
  <c r="U16" i="9"/>
  <c r="M16" i="9"/>
  <c r="V20" i="9"/>
  <c r="V14" i="9"/>
  <c r="N14" i="9"/>
  <c r="F14" i="9"/>
  <c r="R22" i="9"/>
  <c r="N38" i="9"/>
  <c r="Y54" i="9"/>
  <c r="Q54" i="9"/>
  <c r="I54" i="9"/>
  <c r="E54" i="9"/>
  <c r="J12" i="9"/>
  <c r="I12" i="9"/>
  <c r="H12" i="9"/>
  <c r="AA12" i="9"/>
  <c r="AB25" i="9"/>
  <c r="AA47" i="9"/>
  <c r="T38" i="9"/>
  <c r="F12" i="9"/>
  <c r="W12" i="9"/>
  <c r="I22" i="9"/>
  <c r="Y12" i="9"/>
  <c r="T12" i="9"/>
  <c r="AT11" i="1"/>
  <c r="K12" i="9"/>
  <c r="AT15" i="1"/>
  <c r="Z47" i="9"/>
  <c r="G47" i="9"/>
  <c r="K22" i="9"/>
  <c r="S22" i="9"/>
  <c r="AA22" i="9"/>
  <c r="E22" i="9"/>
  <c r="I14" i="9"/>
  <c r="Q14" i="9"/>
  <c r="Y14" i="9"/>
  <c r="C14" i="9"/>
  <c r="AE14" i="9" s="1"/>
  <c r="J16" i="9"/>
  <c r="R16" i="9"/>
  <c r="Z16" i="9"/>
  <c r="AA16" i="9"/>
  <c r="S16" i="9"/>
  <c r="F20" i="9"/>
  <c r="AT13" i="1"/>
  <c r="AB14" i="9"/>
  <c r="T14" i="9"/>
  <c r="F22" i="9"/>
  <c r="I38" i="9"/>
  <c r="V54" i="9"/>
  <c r="N54" i="9"/>
  <c r="N12" i="9"/>
  <c r="AC12" i="9"/>
  <c r="M12" i="9"/>
  <c r="Z12" i="9"/>
  <c r="L12" i="9"/>
  <c r="O12" i="9"/>
  <c r="T47" i="9"/>
  <c r="J47" i="9"/>
  <c r="W47" i="9"/>
  <c r="K47" i="9"/>
  <c r="W20" i="9"/>
  <c r="N20" i="9"/>
  <c r="AB38" i="9"/>
  <c r="V38" i="9"/>
  <c r="Q38" i="9"/>
  <c r="L38" i="9"/>
  <c r="F38" i="9"/>
  <c r="M50" i="9"/>
  <c r="K37" i="5"/>
  <c r="K34" i="5"/>
  <c r="AB47" i="9"/>
  <c r="R47" i="9"/>
  <c r="H47" i="9"/>
  <c r="S47" i="9"/>
  <c r="I47" i="9"/>
  <c r="I20" i="9"/>
  <c r="Y20" i="9"/>
  <c r="AB20" i="9"/>
  <c r="L20" i="9"/>
  <c r="Z38" i="9"/>
  <c r="U38" i="9"/>
  <c r="P38" i="9"/>
  <c r="J38" i="9"/>
  <c r="AT37" i="1"/>
  <c r="AE12" i="9"/>
  <c r="V12" i="9"/>
  <c r="Q12" i="9"/>
  <c r="AB12" i="9"/>
  <c r="P12" i="9"/>
  <c r="X47" i="9"/>
  <c r="L47" i="9"/>
  <c r="Y47" i="9"/>
  <c r="Q20" i="9"/>
  <c r="AC38" i="9"/>
  <c r="X38" i="9"/>
  <c r="R38" i="9"/>
  <c r="M38" i="9"/>
  <c r="G27" i="9"/>
  <c r="T24" i="9"/>
  <c r="H27" i="9"/>
  <c r="AB24" i="9"/>
  <c r="W27" i="9"/>
  <c r="K24" i="9"/>
  <c r="E27" i="9"/>
  <c r="X27" i="9"/>
  <c r="E24" i="9"/>
  <c r="O27" i="9"/>
  <c r="C24" i="9"/>
  <c r="AE24" i="9" s="1"/>
  <c r="C27" i="9"/>
  <c r="AE27" i="9" s="1"/>
  <c r="AC27" i="9"/>
  <c r="U27" i="9"/>
  <c r="M27" i="9"/>
  <c r="V27" i="9"/>
  <c r="N27" i="9"/>
  <c r="F27" i="9"/>
  <c r="N24" i="9"/>
  <c r="V24" i="9"/>
  <c r="W24" i="9"/>
  <c r="G24" i="9"/>
  <c r="U51" i="9"/>
  <c r="AA27" i="9"/>
  <c r="S27" i="9"/>
  <c r="K27" i="9"/>
  <c r="AB27" i="9"/>
  <c r="T27" i="9"/>
  <c r="L27" i="9"/>
  <c r="AT26" i="1"/>
  <c r="K39" i="9"/>
  <c r="H24" i="9"/>
  <c r="P24" i="9"/>
  <c r="X24" i="9"/>
  <c r="S24" i="9"/>
  <c r="M47" i="9"/>
  <c r="Y27" i="9"/>
  <c r="Q27" i="9"/>
  <c r="I27" i="9"/>
  <c r="Z27" i="9"/>
  <c r="R27" i="9"/>
  <c r="J27" i="9"/>
  <c r="J24" i="9"/>
  <c r="R24" i="9"/>
  <c r="Z24" i="9"/>
  <c r="O24" i="9"/>
  <c r="I21" i="9"/>
  <c r="N22" i="9"/>
  <c r="Z22" i="9"/>
  <c r="I39" i="9"/>
  <c r="AA39" i="9"/>
  <c r="Y39" i="9"/>
  <c r="I34" i="9"/>
  <c r="C18" i="9"/>
  <c r="H20" i="9"/>
  <c r="Y21" i="9"/>
  <c r="I19" i="9"/>
  <c r="J19" i="9"/>
  <c r="Z19" i="9"/>
  <c r="Y19" i="9"/>
  <c r="O51" i="9"/>
  <c r="X45" i="9"/>
  <c r="Y45" i="9"/>
  <c r="P45" i="9"/>
  <c r="V51" i="9"/>
  <c r="Q45" i="9"/>
  <c r="H45" i="9"/>
  <c r="F51" i="9"/>
  <c r="L25" i="9"/>
  <c r="K20" i="9"/>
  <c r="S20" i="9"/>
  <c r="AA20" i="9"/>
  <c r="Z20" i="9"/>
  <c r="R20" i="9"/>
  <c r="J20" i="9"/>
  <c r="E20" i="9"/>
  <c r="M20" i="9"/>
  <c r="U20" i="9"/>
  <c r="AC20" i="9"/>
  <c r="X20" i="9"/>
  <c r="P20" i="9"/>
  <c r="G45" i="9"/>
  <c r="N45" i="9"/>
  <c r="T51" i="9"/>
  <c r="M51" i="9"/>
  <c r="C48" i="9"/>
  <c r="AE48" i="9" s="1"/>
  <c r="W45" i="9"/>
  <c r="O45" i="9"/>
  <c r="V45" i="9"/>
  <c r="F45" i="9"/>
  <c r="AC48" i="9"/>
  <c r="AT50" i="1"/>
  <c r="V48" i="9"/>
  <c r="N39" i="9"/>
  <c r="AC45" i="9"/>
  <c r="U45" i="9"/>
  <c r="M45" i="9"/>
  <c r="AB45" i="9"/>
  <c r="T45" i="9"/>
  <c r="L45" i="9"/>
  <c r="AT44" i="1"/>
  <c r="AC47" i="9"/>
  <c r="V47" i="9"/>
  <c r="N47" i="9"/>
  <c r="F47" i="9"/>
  <c r="U47" i="9"/>
  <c r="AC50" i="9"/>
  <c r="AC51" i="9"/>
  <c r="N51" i="9"/>
  <c r="W51" i="9"/>
  <c r="G51" i="9"/>
  <c r="AA38" i="9"/>
  <c r="W38" i="9"/>
  <c r="S38" i="9"/>
  <c r="O38" i="9"/>
  <c r="K38" i="9"/>
  <c r="G38" i="9"/>
  <c r="F48" i="9"/>
  <c r="E38" i="9"/>
  <c r="C38" i="9"/>
  <c r="AE38" i="9" s="1"/>
  <c r="AA45" i="9"/>
  <c r="S45" i="9"/>
  <c r="K45" i="9"/>
  <c r="Z45" i="9"/>
  <c r="R45" i="9"/>
  <c r="J45" i="9"/>
  <c r="AB51" i="9"/>
  <c r="L51" i="9"/>
  <c r="W53" i="9"/>
  <c r="G53" i="9"/>
  <c r="F40" i="9"/>
  <c r="J40" i="9"/>
  <c r="N40" i="9"/>
  <c r="R40" i="9"/>
  <c r="V40" i="9"/>
  <c r="Z40" i="9"/>
  <c r="G40" i="9"/>
  <c r="K40" i="9"/>
  <c r="O40" i="9"/>
  <c r="S40" i="9"/>
  <c r="W40" i="9"/>
  <c r="AA40" i="9"/>
  <c r="H40" i="9"/>
  <c r="L40" i="9"/>
  <c r="P40" i="9"/>
  <c r="T40" i="9"/>
  <c r="X40" i="9"/>
  <c r="AB40" i="9"/>
  <c r="I40" i="9"/>
  <c r="M40" i="9"/>
  <c r="Q40" i="9"/>
  <c r="U40" i="9"/>
  <c r="Y40" i="9"/>
  <c r="AC40" i="9"/>
  <c r="E50" i="9"/>
  <c r="C34" i="9"/>
  <c r="AE34" i="9" s="1"/>
  <c r="G55" i="9"/>
  <c r="G20" i="9"/>
  <c r="F15" i="9"/>
  <c r="I13" i="9"/>
  <c r="S26" i="9"/>
  <c r="L28" i="9"/>
  <c r="O17" i="9"/>
  <c r="E18" i="9"/>
  <c r="AT22" i="1"/>
  <c r="Q21" i="9"/>
  <c r="F16" i="9"/>
  <c r="G14" i="9"/>
  <c r="M44" i="9"/>
  <c r="L44" i="9"/>
  <c r="AC44" i="9"/>
  <c r="T44" i="9"/>
  <c r="E44" i="9"/>
  <c r="AB44" i="9"/>
  <c r="S23" i="9"/>
  <c r="N53" i="9"/>
  <c r="K18" i="9"/>
  <c r="C23" i="9"/>
  <c r="AE23" i="9" s="1"/>
  <c r="H55" i="9"/>
  <c r="S18" i="9"/>
  <c r="Y34" i="9"/>
  <c r="Z23" i="9"/>
  <c r="T18" i="9"/>
  <c r="Q34" i="9"/>
  <c r="Q55" i="9"/>
  <c r="X34" i="9"/>
  <c r="P34" i="9"/>
  <c r="H34" i="9"/>
  <c r="Y44" i="9"/>
  <c r="Q44" i="9"/>
  <c r="I44" i="9"/>
  <c r="U48" i="9"/>
  <c r="Z50" i="9"/>
  <c r="R50" i="9"/>
  <c r="J50" i="9"/>
  <c r="S39" i="9"/>
  <c r="AA18" i="9"/>
  <c r="AC34" i="9"/>
  <c r="U34" i="9"/>
  <c r="M34" i="9"/>
  <c r="E34" i="9"/>
  <c r="X44" i="9"/>
  <c r="P44" i="9"/>
  <c r="H44" i="9"/>
  <c r="AA48" i="9"/>
  <c r="N48" i="9"/>
  <c r="Y50" i="9"/>
  <c r="Q50" i="9"/>
  <c r="I50" i="9"/>
  <c r="X39" i="9"/>
  <c r="H39" i="9"/>
  <c r="V39" i="9"/>
  <c r="F39" i="9"/>
  <c r="Q39" i="9"/>
  <c r="X55" i="9"/>
  <c r="AB34" i="9"/>
  <c r="T34" i="9"/>
  <c r="L34" i="9"/>
  <c r="U44" i="9"/>
  <c r="Z48" i="9"/>
  <c r="M48" i="9"/>
  <c r="V50" i="9"/>
  <c r="N50" i="9"/>
  <c r="F50" i="9"/>
  <c r="AT49" i="1"/>
  <c r="AT43" i="1"/>
  <c r="AT19" i="1"/>
  <c r="AT47" i="1"/>
  <c r="AD44" i="9"/>
  <c r="Z13" i="9"/>
  <c r="G13" i="9"/>
  <c r="H17" i="9"/>
  <c r="W17" i="9"/>
  <c r="C13" i="9"/>
  <c r="AE13" i="9" s="1"/>
  <c r="N15" i="9"/>
  <c r="N13" i="9"/>
  <c r="W15" i="9"/>
  <c r="K17" i="9"/>
  <c r="H26" i="9"/>
  <c r="AC13" i="9"/>
  <c r="M15" i="9"/>
  <c r="S13" i="9"/>
  <c r="X15" i="9"/>
  <c r="R17" i="9"/>
  <c r="V13" i="9"/>
  <c r="L13" i="9"/>
  <c r="AA13" i="9"/>
  <c r="O13" i="9"/>
  <c r="AT12" i="1"/>
  <c r="U15" i="9"/>
  <c r="I15" i="9"/>
  <c r="V15" i="9"/>
  <c r="J15" i="9"/>
  <c r="Z17" i="9"/>
  <c r="P17" i="9"/>
  <c r="F17" i="9"/>
  <c r="S17" i="9"/>
  <c r="I17" i="9"/>
  <c r="F26" i="9"/>
  <c r="I28" i="9"/>
  <c r="AT17" i="1"/>
  <c r="W13" i="9"/>
  <c r="G15" i="9"/>
  <c r="N17" i="9"/>
  <c r="G17" i="9"/>
  <c r="C28" i="9"/>
  <c r="AE28" i="9" s="1"/>
  <c r="W28" i="9"/>
  <c r="P28" i="9"/>
  <c r="T13" i="9"/>
  <c r="J13" i="9"/>
  <c r="M13" i="9"/>
  <c r="AC15" i="9"/>
  <c r="Q15" i="9"/>
  <c r="R15" i="9"/>
  <c r="H15" i="9"/>
  <c r="X17" i="9"/>
  <c r="C17" i="9"/>
  <c r="AE17" i="9" s="1"/>
  <c r="AA17" i="9"/>
  <c r="Q17" i="9"/>
  <c r="X26" i="9"/>
  <c r="U26" i="9"/>
  <c r="E13" i="9"/>
  <c r="AB13" i="9"/>
  <c r="R13" i="9"/>
  <c r="F13" i="9"/>
  <c r="U13" i="9"/>
  <c r="K13" i="9"/>
  <c r="Y15" i="9"/>
  <c r="O15" i="9"/>
  <c r="E15" i="9"/>
  <c r="Z15" i="9"/>
  <c r="P15" i="9"/>
  <c r="V17" i="9"/>
  <c r="J17" i="9"/>
  <c r="Y17" i="9"/>
  <c r="AE20" i="9"/>
  <c r="V26" i="9"/>
  <c r="Y28" i="9"/>
  <c r="AD18" i="9"/>
  <c r="AD29" i="9" s="1"/>
  <c r="J32" i="8" s="1"/>
  <c r="F49" i="9"/>
  <c r="N49" i="9"/>
  <c r="V49" i="9"/>
  <c r="G49" i="9"/>
  <c r="H49" i="9"/>
  <c r="P49" i="9"/>
  <c r="R49" i="9"/>
  <c r="AB49" i="9"/>
  <c r="O49" i="9"/>
  <c r="W49" i="9"/>
  <c r="X49" i="9"/>
  <c r="S49" i="9"/>
  <c r="C49" i="9"/>
  <c r="AE49" i="9" s="1"/>
  <c r="AT48" i="1"/>
  <c r="T49" i="9"/>
  <c r="I49" i="9"/>
  <c r="Q49" i="9"/>
  <c r="Y49" i="9"/>
  <c r="J49" i="9"/>
  <c r="K49" i="9"/>
  <c r="AA49" i="9"/>
  <c r="I25" i="9"/>
  <c r="Q25" i="9"/>
  <c r="Y25" i="9"/>
  <c r="H25" i="9"/>
  <c r="P25" i="9"/>
  <c r="X25" i="9"/>
  <c r="M25" i="9"/>
  <c r="K25" i="9"/>
  <c r="S25" i="9"/>
  <c r="AA25" i="9"/>
  <c r="C25" i="9"/>
  <c r="AE25" i="9" s="1"/>
  <c r="J25" i="9"/>
  <c r="R25" i="9"/>
  <c r="Z25" i="9"/>
  <c r="AT24" i="1"/>
  <c r="U25" i="9"/>
  <c r="AC25" i="9"/>
  <c r="F19" i="9"/>
  <c r="N19" i="9"/>
  <c r="V19" i="9"/>
  <c r="M19" i="9"/>
  <c r="U19" i="9"/>
  <c r="AC19" i="9"/>
  <c r="E19" i="9"/>
  <c r="H19" i="9"/>
  <c r="P19" i="9"/>
  <c r="X19" i="9"/>
  <c r="G19" i="9"/>
  <c r="O19" i="9"/>
  <c r="W19" i="9"/>
  <c r="AT18" i="1"/>
  <c r="J21" i="9"/>
  <c r="F25" i="9"/>
  <c r="AT16" i="1"/>
  <c r="AT14" i="1"/>
  <c r="J23" i="9"/>
  <c r="T23" i="9"/>
  <c r="G23" i="9"/>
  <c r="O23" i="9"/>
  <c r="W23" i="9"/>
  <c r="L23" i="9"/>
  <c r="X23" i="9"/>
  <c r="I23" i="9"/>
  <c r="Q23" i="9"/>
  <c r="Y23" i="9"/>
  <c r="T19" i="9"/>
  <c r="AC23" i="9"/>
  <c r="Q19" i="9"/>
  <c r="R19" i="9"/>
  <c r="X21" i="9"/>
  <c r="H21" i="9"/>
  <c r="AA23" i="9"/>
  <c r="K23" i="9"/>
  <c r="P23" i="9"/>
  <c r="T25" i="9"/>
  <c r="E25" i="9"/>
  <c r="W25" i="9"/>
  <c r="AC49" i="9"/>
  <c r="L49" i="9"/>
  <c r="E49" i="9"/>
  <c r="AD50" i="9"/>
  <c r="AT20" i="1"/>
  <c r="M21" i="9"/>
  <c r="U21" i="9"/>
  <c r="AC21" i="9"/>
  <c r="L21" i="9"/>
  <c r="T21" i="9"/>
  <c r="AB21" i="9"/>
  <c r="C21" i="9"/>
  <c r="AE21" i="9" s="1"/>
  <c r="G21" i="9"/>
  <c r="O21" i="9"/>
  <c r="W21" i="9"/>
  <c r="F21" i="9"/>
  <c r="N21" i="9"/>
  <c r="V21" i="9"/>
  <c r="E21" i="9"/>
  <c r="S19" i="9"/>
  <c r="Z21" i="9"/>
  <c r="S21" i="9"/>
  <c r="M23" i="9"/>
  <c r="R23" i="9"/>
  <c r="V25" i="9"/>
  <c r="Z49" i="9"/>
  <c r="C19" i="9"/>
  <c r="AE19" i="9" s="1"/>
  <c r="AA19" i="9"/>
  <c r="K19" i="9"/>
  <c r="AB19" i="9"/>
  <c r="L19" i="9"/>
  <c r="R21" i="9"/>
  <c r="AA21" i="9"/>
  <c r="K21" i="9"/>
  <c r="U23" i="9"/>
  <c r="E23" i="9"/>
  <c r="AB23" i="9"/>
  <c r="H23" i="9"/>
  <c r="N25" i="9"/>
  <c r="O25" i="9"/>
  <c r="U49" i="9"/>
  <c r="T28" i="9"/>
  <c r="AC28" i="9"/>
  <c r="U28" i="9"/>
  <c r="M28" i="9"/>
  <c r="H28" i="9"/>
  <c r="X28" i="9"/>
  <c r="AA28" i="9"/>
  <c r="S28" i="9"/>
  <c r="K28" i="9"/>
  <c r="X13" i="9"/>
  <c r="P13" i="9"/>
  <c r="H13" i="9"/>
  <c r="Y13" i="9"/>
  <c r="Q13" i="9"/>
  <c r="AA15" i="9"/>
  <c r="S15" i="9"/>
  <c r="K15" i="9"/>
  <c r="C15" i="9"/>
  <c r="AE15" i="9" s="1"/>
  <c r="AB15" i="9"/>
  <c r="T15" i="9"/>
  <c r="L15" i="9"/>
  <c r="AB17" i="9"/>
  <c r="T17" i="9"/>
  <c r="L17" i="9"/>
  <c r="E17" i="9"/>
  <c r="AC17" i="9"/>
  <c r="U17" i="9"/>
  <c r="M17" i="9"/>
  <c r="P26" i="9"/>
  <c r="AC26" i="9"/>
  <c r="M26" i="9"/>
  <c r="AT27" i="1"/>
  <c r="O28" i="9"/>
  <c r="I48" i="9"/>
  <c r="Q48" i="9"/>
  <c r="X48" i="9"/>
  <c r="AB48" i="9"/>
  <c r="J48" i="9"/>
  <c r="R48" i="9"/>
  <c r="Y48" i="9"/>
  <c r="F44" i="9"/>
  <c r="J44" i="9"/>
  <c r="N44" i="9"/>
  <c r="R44" i="9"/>
  <c r="V44" i="9"/>
  <c r="Z44" i="9"/>
  <c r="G44" i="9"/>
  <c r="K44" i="9"/>
  <c r="O44" i="9"/>
  <c r="S44" i="9"/>
  <c r="W44" i="9"/>
  <c r="AA44" i="9"/>
  <c r="AD40" i="9"/>
  <c r="AT39" i="1"/>
  <c r="F34" i="9"/>
  <c r="J34" i="9"/>
  <c r="N34" i="9"/>
  <c r="R34" i="9"/>
  <c r="V34" i="9"/>
  <c r="Z34" i="9"/>
  <c r="AT33" i="1"/>
  <c r="G34" i="9"/>
  <c r="K34" i="9"/>
  <c r="O34" i="9"/>
  <c r="S34" i="9"/>
  <c r="W34" i="9"/>
  <c r="AA34" i="9"/>
  <c r="AT23" i="1"/>
  <c r="N26" i="9"/>
  <c r="AA26" i="9"/>
  <c r="K26" i="9"/>
  <c r="E28" i="9"/>
  <c r="Q28" i="9"/>
  <c r="AB28" i="9"/>
  <c r="G54" i="9"/>
  <c r="K54" i="9"/>
  <c r="O54" i="9"/>
  <c r="S54" i="9"/>
  <c r="W54" i="9"/>
  <c r="AA54" i="9"/>
  <c r="C54" i="9"/>
  <c r="AE54" i="9" s="1"/>
  <c r="H54" i="9"/>
  <c r="L54" i="9"/>
  <c r="P54" i="9"/>
  <c r="T54" i="9"/>
  <c r="X54" i="9"/>
  <c r="AB54" i="9"/>
  <c r="C51" i="9"/>
  <c r="AE51" i="9" s="1"/>
  <c r="I51" i="9"/>
  <c r="Q51" i="9"/>
  <c r="Y51" i="9"/>
  <c r="H51" i="9"/>
  <c r="P51" i="9"/>
  <c r="X51" i="9"/>
  <c r="E51" i="9"/>
  <c r="K51" i="9"/>
  <c r="S51" i="9"/>
  <c r="AA51" i="9"/>
  <c r="J51" i="9"/>
  <c r="R51" i="9"/>
  <c r="Z51" i="9"/>
  <c r="AT52" i="1"/>
  <c r="O53" i="9"/>
  <c r="V53" i="9"/>
  <c r="F53" i="9"/>
  <c r="P55" i="9"/>
  <c r="Y55" i="9"/>
  <c r="I55" i="9"/>
  <c r="E26" i="9"/>
  <c r="AT25" i="1"/>
  <c r="C26" i="9"/>
  <c r="AE26" i="9" s="1"/>
  <c r="G26" i="9"/>
  <c r="O26" i="9"/>
  <c r="W26" i="9"/>
  <c r="J26" i="9"/>
  <c r="R26" i="9"/>
  <c r="Z26" i="9"/>
  <c r="I26" i="9"/>
  <c r="Q26" i="9"/>
  <c r="Y26" i="9"/>
  <c r="L26" i="9"/>
  <c r="T26" i="9"/>
  <c r="AB26" i="9"/>
  <c r="F23" i="9"/>
  <c r="N23" i="9"/>
  <c r="V23" i="9"/>
  <c r="AC53" i="9"/>
  <c r="M53" i="9"/>
  <c r="T53" i="9"/>
  <c r="AC55" i="9"/>
  <c r="N55" i="9"/>
  <c r="W55" i="9"/>
  <c r="Y52" i="9"/>
  <c r="AD47" i="9"/>
  <c r="AT46" i="1"/>
  <c r="J42" i="9"/>
  <c r="N42" i="9"/>
  <c r="O42" i="9"/>
  <c r="S42" i="9"/>
  <c r="P42" i="9"/>
  <c r="T42" i="9"/>
  <c r="M39" i="9"/>
  <c r="U39" i="9"/>
  <c r="AC39" i="9"/>
  <c r="J39" i="9"/>
  <c r="R39" i="9"/>
  <c r="Z39" i="9"/>
  <c r="C39" i="9"/>
  <c r="AE39" i="9" s="1"/>
  <c r="E39" i="9"/>
  <c r="G39" i="9"/>
  <c r="O39" i="9"/>
  <c r="W39" i="9"/>
  <c r="AT38" i="1"/>
  <c r="L39" i="9"/>
  <c r="T39" i="9"/>
  <c r="AB39" i="9"/>
  <c r="E55" i="9"/>
  <c r="K55" i="9"/>
  <c r="S55" i="9"/>
  <c r="AA55" i="9"/>
  <c r="J55" i="9"/>
  <c r="R55" i="9"/>
  <c r="Z55" i="9"/>
  <c r="M55" i="9"/>
  <c r="U55" i="9"/>
  <c r="AT54" i="1"/>
  <c r="L55" i="9"/>
  <c r="T55" i="9"/>
  <c r="AB55" i="9"/>
  <c r="H53" i="9"/>
  <c r="P53" i="9"/>
  <c r="X53" i="9"/>
  <c r="I53" i="9"/>
  <c r="Q53" i="9"/>
  <c r="Y53" i="9"/>
  <c r="J53" i="9"/>
  <c r="R53" i="9"/>
  <c r="Z53" i="9"/>
  <c r="K53" i="9"/>
  <c r="S53" i="9"/>
  <c r="AA53" i="9"/>
  <c r="U53" i="9"/>
  <c r="AB53" i="9"/>
  <c r="L53" i="9"/>
  <c r="V55" i="9"/>
  <c r="F55" i="9"/>
  <c r="O55" i="9"/>
  <c r="G50" i="9"/>
  <c r="K50" i="9"/>
  <c r="O50" i="9"/>
  <c r="S50" i="9"/>
  <c r="W50" i="9"/>
  <c r="AA50" i="9"/>
  <c r="C50" i="9"/>
  <c r="H50" i="9"/>
  <c r="L50" i="9"/>
  <c r="P50" i="9"/>
  <c r="T50" i="9"/>
  <c r="X50" i="9"/>
  <c r="AB50" i="9"/>
  <c r="E47" i="9"/>
  <c r="E45" i="9"/>
  <c r="C45" i="9"/>
  <c r="AE45" i="9" s="1"/>
  <c r="C40" i="9"/>
  <c r="G48" i="9"/>
  <c r="K48" i="9"/>
  <c r="O48" i="9"/>
  <c r="S48" i="9"/>
  <c r="W48" i="9"/>
  <c r="H48" i="9"/>
  <c r="L48" i="9"/>
  <c r="P48" i="9"/>
  <c r="T48" i="9"/>
  <c r="D45" i="5"/>
  <c r="K20" i="5"/>
  <c r="C44" i="9"/>
  <c r="K35" i="5"/>
  <c r="K19" i="5"/>
  <c r="K36" i="5"/>
  <c r="K38" i="5"/>
  <c r="I42" i="5"/>
  <c r="I24" i="8" s="1"/>
  <c r="J40" i="5"/>
  <c r="G18" i="9"/>
  <c r="J18" i="9"/>
  <c r="R18" i="9"/>
  <c r="Z18" i="9"/>
  <c r="F18" i="9"/>
  <c r="N18" i="9"/>
  <c r="V18" i="9"/>
  <c r="H42" i="5"/>
  <c r="H24" i="8" s="1"/>
  <c r="M18" i="9"/>
  <c r="U18" i="9"/>
  <c r="AC18" i="9"/>
  <c r="P18" i="9"/>
  <c r="G22" i="9"/>
  <c r="H22" i="9"/>
  <c r="P22" i="9"/>
  <c r="X22" i="9"/>
  <c r="L22" i="9"/>
  <c r="T22" i="9"/>
  <c r="AB22" i="9"/>
  <c r="AT21" i="1"/>
  <c r="O18" i="9"/>
  <c r="W18" i="9"/>
  <c r="AB18" i="9"/>
  <c r="L18" i="9"/>
  <c r="G28" i="9"/>
  <c r="F28" i="9"/>
  <c r="N28" i="9"/>
  <c r="V28" i="9"/>
  <c r="J28" i="9"/>
  <c r="R28" i="9"/>
  <c r="Z28" i="9"/>
  <c r="F24" i="9"/>
  <c r="I24" i="9"/>
  <c r="Q24" i="9"/>
  <c r="Y24" i="9"/>
  <c r="M24" i="9"/>
  <c r="U24" i="9"/>
  <c r="AC24" i="9"/>
  <c r="I18" i="9"/>
  <c r="Q18" i="9"/>
  <c r="Y18" i="9"/>
  <c r="X18" i="9"/>
  <c r="H18" i="9"/>
  <c r="E53" i="9"/>
  <c r="C53" i="9"/>
  <c r="AE53" i="9" s="1"/>
  <c r="R52" i="9"/>
  <c r="AA52" i="9"/>
  <c r="H46" i="9"/>
  <c r="T46" i="9"/>
  <c r="C55" i="9"/>
  <c r="AE55" i="9" s="1"/>
  <c r="E48" i="9"/>
  <c r="C47" i="9"/>
  <c r="E40" i="9"/>
  <c r="E45" i="5" l="1"/>
  <c r="I56" i="9"/>
  <c r="Z42" i="9"/>
  <c r="I42" i="9"/>
  <c r="U42" i="9"/>
  <c r="X42" i="9"/>
  <c r="W42" i="9"/>
  <c r="R42" i="9"/>
  <c r="AC42" i="9"/>
  <c r="F42" i="9"/>
  <c r="K42" i="9"/>
  <c r="H42" i="9"/>
  <c r="G42" i="9"/>
  <c r="E42" i="9"/>
  <c r="L42" i="9"/>
  <c r="M42" i="9"/>
  <c r="C42" i="9"/>
  <c r="AE42" i="9" s="1"/>
  <c r="Y42" i="9"/>
  <c r="Q42" i="9"/>
  <c r="AB42" i="9"/>
  <c r="AA42" i="9"/>
  <c r="V42" i="9"/>
  <c r="AT41" i="1"/>
  <c r="AB56" i="9"/>
  <c r="E56" i="9"/>
  <c r="C56" i="9"/>
  <c r="AE56" i="9" s="1"/>
  <c r="O46" i="9"/>
  <c r="V35" i="9"/>
  <c r="AC37" i="9"/>
  <c r="K46" i="9"/>
  <c r="V46" i="9"/>
  <c r="U46" i="9"/>
  <c r="F46" i="9"/>
  <c r="W37" i="9"/>
  <c r="P37" i="9"/>
  <c r="E46" i="9"/>
  <c r="X46" i="9"/>
  <c r="AB35" i="9"/>
  <c r="AA37" i="9"/>
  <c r="T37" i="9"/>
  <c r="AB46" i="9"/>
  <c r="S46" i="9"/>
  <c r="J46" i="9"/>
  <c r="X37" i="9"/>
  <c r="T35" i="9"/>
  <c r="F35" i="9"/>
  <c r="Z35" i="9"/>
  <c r="Q37" i="9"/>
  <c r="P46" i="9"/>
  <c r="M37" i="9"/>
  <c r="S37" i="9"/>
  <c r="AT45" i="1"/>
  <c r="V37" i="9"/>
  <c r="H37" i="9"/>
  <c r="G35" i="9"/>
  <c r="G46" i="9"/>
  <c r="L46" i="9"/>
  <c r="Z46" i="9"/>
  <c r="AB37" i="9"/>
  <c r="K37" i="9"/>
  <c r="C46" i="9"/>
  <c r="AE46" i="9" s="1"/>
  <c r="I37" i="9"/>
  <c r="I46" i="9"/>
  <c r="N37" i="9"/>
  <c r="O35" i="9"/>
  <c r="AC35" i="9"/>
  <c r="Y37" i="9"/>
  <c r="F37" i="9"/>
  <c r="W35" i="9"/>
  <c r="E35" i="9"/>
  <c r="Q46" i="9"/>
  <c r="C37" i="9"/>
  <c r="AE37" i="9" s="1"/>
  <c r="AA46" i="9"/>
  <c r="R46" i="9"/>
  <c r="L37" i="9"/>
  <c r="R37" i="9"/>
  <c r="O37" i="9"/>
  <c r="G37" i="9"/>
  <c r="AT34" i="1"/>
  <c r="I35" i="9"/>
  <c r="Y35" i="9"/>
  <c r="R35" i="9"/>
  <c r="J35" i="9"/>
  <c r="M35" i="9"/>
  <c r="U37" i="9"/>
  <c r="Z37" i="9"/>
  <c r="E37" i="9"/>
  <c r="W46" i="9"/>
  <c r="N46" i="9"/>
  <c r="AT36" i="1"/>
  <c r="J37" i="9"/>
  <c r="Y46" i="9"/>
  <c r="L35" i="9"/>
  <c r="Q35" i="9"/>
  <c r="N35" i="9"/>
  <c r="U35" i="9"/>
  <c r="M46" i="9"/>
  <c r="X56" i="9"/>
  <c r="AA56" i="9"/>
  <c r="AC52" i="9"/>
  <c r="Q56" i="9"/>
  <c r="J56" i="9"/>
  <c r="R56" i="9"/>
  <c r="AC56" i="9"/>
  <c r="Z56" i="9"/>
  <c r="AB52" i="9"/>
  <c r="J52" i="9"/>
  <c r="U52" i="9"/>
  <c r="X52" i="9"/>
  <c r="O52" i="9"/>
  <c r="F52" i="9"/>
  <c r="AT51" i="1"/>
  <c r="T56" i="9"/>
  <c r="W56" i="9"/>
  <c r="Y56" i="9"/>
  <c r="W52" i="9"/>
  <c r="S52" i="9"/>
  <c r="T52" i="9"/>
  <c r="K52" i="9"/>
  <c r="E52" i="9"/>
  <c r="P56" i="9"/>
  <c r="S56" i="9"/>
  <c r="I52" i="9"/>
  <c r="P52" i="9"/>
  <c r="C52" i="9"/>
  <c r="AE52" i="9" s="1"/>
  <c r="L56" i="9"/>
  <c r="O56" i="9"/>
  <c r="N56" i="9"/>
  <c r="U56" i="9"/>
  <c r="G52" i="9"/>
  <c r="L52" i="9"/>
  <c r="Z52" i="9"/>
  <c r="Q52" i="9"/>
  <c r="H56" i="9"/>
  <c r="K56" i="9"/>
  <c r="V56" i="9"/>
  <c r="P35" i="9"/>
  <c r="AA35" i="9"/>
  <c r="X35" i="9"/>
  <c r="S35" i="9"/>
  <c r="C35" i="9"/>
  <c r="AE35" i="9" s="1"/>
  <c r="K35" i="9"/>
  <c r="H35" i="9"/>
  <c r="N52" i="9"/>
  <c r="H52" i="9"/>
  <c r="V52" i="9"/>
  <c r="M52" i="9"/>
  <c r="G56" i="9"/>
  <c r="F56" i="9"/>
  <c r="AT55" i="1"/>
  <c r="S41" i="9"/>
  <c r="I36" i="9"/>
  <c r="S36" i="9"/>
  <c r="P41" i="9"/>
  <c r="Y41" i="9"/>
  <c r="F41" i="9"/>
  <c r="J41" i="9"/>
  <c r="W41" i="9"/>
  <c r="AC41" i="9"/>
  <c r="F36" i="9"/>
  <c r="X36" i="9"/>
  <c r="AE44" i="9"/>
  <c r="X41" i="9"/>
  <c r="AA41" i="9"/>
  <c r="H36" i="9"/>
  <c r="C41" i="9"/>
  <c r="AE41" i="9" s="1"/>
  <c r="E41" i="9"/>
  <c r="M36" i="9"/>
  <c r="I41" i="9"/>
  <c r="Z41" i="9"/>
  <c r="L41" i="9"/>
  <c r="R41" i="9"/>
  <c r="V36" i="9"/>
  <c r="H41" i="9"/>
  <c r="Q41" i="9"/>
  <c r="K41" i="9"/>
  <c r="U43" i="9"/>
  <c r="AT40" i="1"/>
  <c r="V41" i="9"/>
  <c r="U41" i="9"/>
  <c r="Q36" i="9"/>
  <c r="N41" i="9"/>
  <c r="T41" i="9"/>
  <c r="O41" i="9"/>
  <c r="G41" i="9"/>
  <c r="M41" i="9"/>
  <c r="R36" i="9"/>
  <c r="T36" i="9"/>
  <c r="W36" i="9"/>
  <c r="AT35" i="1"/>
  <c r="K36" i="9"/>
  <c r="AB43" i="9"/>
  <c r="N36" i="9"/>
  <c r="E36" i="9"/>
  <c r="O36" i="9"/>
  <c r="AC36" i="9"/>
  <c r="G43" i="9"/>
  <c r="J43" i="9"/>
  <c r="P36" i="9"/>
  <c r="Z36" i="9"/>
  <c r="J36" i="9"/>
  <c r="AB36" i="9"/>
  <c r="L36" i="9"/>
  <c r="C36" i="9"/>
  <c r="AE36" i="9" s="1"/>
  <c r="Y36" i="9"/>
  <c r="G36" i="9"/>
  <c r="U36" i="9"/>
  <c r="AA36" i="9"/>
  <c r="N43" i="9"/>
  <c r="H43" i="9"/>
  <c r="AT42" i="1"/>
  <c r="C43" i="9"/>
  <c r="AE43" i="9" s="1"/>
  <c r="O43" i="9"/>
  <c r="V43" i="9"/>
  <c r="I43" i="9"/>
  <c r="P43" i="9"/>
  <c r="L43" i="9"/>
  <c r="W43" i="9"/>
  <c r="AC43" i="9"/>
  <c r="E43" i="9"/>
  <c r="Q43" i="9"/>
  <c r="X43" i="9"/>
  <c r="AA43" i="9"/>
  <c r="K43" i="9"/>
  <c r="M43" i="9"/>
  <c r="T43" i="9"/>
  <c r="F43" i="9"/>
  <c r="Y43" i="9"/>
  <c r="R43" i="9"/>
  <c r="S43" i="9"/>
  <c r="Z43" i="9"/>
  <c r="AB41" i="9"/>
  <c r="AE40" i="9"/>
  <c r="S29" i="9"/>
  <c r="AE18" i="9"/>
  <c r="AE29" i="9" s="1"/>
  <c r="AE47" i="9"/>
  <c r="AE50" i="9"/>
  <c r="Y29" i="9"/>
  <c r="L29" i="9"/>
  <c r="K29" i="9"/>
  <c r="E29" i="9"/>
  <c r="AD57" i="9"/>
  <c r="J33" i="8" s="1"/>
  <c r="AA29" i="9"/>
  <c r="AB29" i="9"/>
  <c r="AT28" i="1"/>
  <c r="U29" i="9"/>
  <c r="H29" i="9"/>
  <c r="W29" i="9"/>
  <c r="X29" i="9"/>
  <c r="O29" i="9"/>
  <c r="T29" i="9"/>
  <c r="J29" i="9"/>
  <c r="AC29" i="9"/>
  <c r="N29" i="9"/>
  <c r="G29" i="9"/>
  <c r="V29" i="9"/>
  <c r="Q29" i="9"/>
  <c r="F29" i="9"/>
  <c r="I29" i="9"/>
  <c r="P29" i="9"/>
  <c r="M29" i="9"/>
  <c r="R29" i="9"/>
  <c r="G40" i="5"/>
  <c r="K40" i="5" s="1"/>
  <c r="G23" i="8"/>
  <c r="I23" i="8"/>
  <c r="I26" i="8" s="1"/>
  <c r="H23" i="8"/>
  <c r="J42" i="5"/>
  <c r="D46" i="5" s="1"/>
  <c r="E46" i="5" s="1"/>
  <c r="Z29" i="9"/>
  <c r="U57" i="9" l="1"/>
  <c r="U59" i="9" s="1"/>
  <c r="H20" i="8"/>
  <c r="J20" i="8" s="1"/>
  <c r="S57" i="9"/>
  <c r="S59" i="9" s="1"/>
  <c r="H57" i="9"/>
  <c r="H59" i="9" s="1"/>
  <c r="R57" i="9"/>
  <c r="R59" i="9" s="1"/>
  <c r="V57" i="9"/>
  <c r="V59" i="9" s="1"/>
  <c r="O57" i="9"/>
  <c r="O59" i="9" s="1"/>
  <c r="K57" i="9"/>
  <c r="K59" i="9" s="1"/>
  <c r="E57" i="9"/>
  <c r="E59" i="9" s="1"/>
  <c r="F57" i="9"/>
  <c r="F59" i="9" s="1"/>
  <c r="X57" i="9"/>
  <c r="X59" i="9" s="1"/>
  <c r="Z57" i="9"/>
  <c r="Z59" i="9" s="1"/>
  <c r="M57" i="9"/>
  <c r="M59" i="9" s="1"/>
  <c r="G57" i="9"/>
  <c r="G59" i="9" s="1"/>
  <c r="Q57" i="9"/>
  <c r="Q59" i="9" s="1"/>
  <c r="AA57" i="9"/>
  <c r="AA59" i="9" s="1"/>
  <c r="P57" i="9"/>
  <c r="P59" i="9" s="1"/>
  <c r="J57" i="9"/>
  <c r="J59" i="9" s="1"/>
  <c r="I57" i="9"/>
  <c r="I59" i="9" s="1"/>
  <c r="N57" i="9"/>
  <c r="N59" i="9" s="1"/>
  <c r="L57" i="9"/>
  <c r="L59" i="9" s="1"/>
  <c r="AT56" i="1"/>
  <c r="H22" i="8" s="1"/>
  <c r="J22" i="8" s="1"/>
  <c r="Y57" i="9"/>
  <c r="Y59" i="9" s="1"/>
  <c r="AB57" i="9"/>
  <c r="AB59" i="9" s="1"/>
  <c r="T57" i="9"/>
  <c r="T59" i="9" s="1"/>
  <c r="AC57" i="9"/>
  <c r="AC59" i="9" s="1"/>
  <c r="W57" i="9"/>
  <c r="W59" i="9" s="1"/>
  <c r="AE57" i="9"/>
  <c r="AD59" i="9"/>
  <c r="J23" i="8"/>
  <c r="AF29" i="9"/>
  <c r="G42" i="5"/>
  <c r="G24" i="8" s="1"/>
  <c r="J24" i="8" s="1"/>
  <c r="H26" i="8" l="1"/>
  <c r="AF57" i="9"/>
  <c r="AE59" i="9"/>
  <c r="J26" i="8"/>
  <c r="J28" i="8" s="1"/>
  <c r="J35" i="8" s="1"/>
  <c r="J36" i="8" s="1"/>
  <c r="G26" i="8"/>
</calcChain>
</file>

<file path=xl/sharedStrings.xml><?xml version="1.0" encoding="utf-8"?>
<sst xmlns="http://schemas.openxmlformats.org/spreadsheetml/2006/main" count="219" uniqueCount="128">
  <si>
    <t xml:space="preserve">ESTIMATED COST OF THE WORK:  </t>
  </si>
  <si>
    <t xml:space="preserve">CONSTRUCTION DELIVERY METHOD:  </t>
  </si>
  <si>
    <t>CMc</t>
  </si>
  <si>
    <t>Preconstruction</t>
  </si>
  <si>
    <t>Construction</t>
  </si>
  <si>
    <t>Construction Manager as Constructor</t>
  </si>
  <si>
    <t xml:space="preserve">START DATE:  </t>
  </si>
  <si>
    <t>CMa</t>
  </si>
  <si>
    <t>Construction Manager as Advisor</t>
  </si>
  <si>
    <t xml:space="preserve">FINISH DATE:  </t>
  </si>
  <si>
    <t>DB</t>
  </si>
  <si>
    <t>Design-Build, with GMP or Cost plus a Fee</t>
  </si>
  <si>
    <t>GC</t>
  </si>
  <si>
    <t>General Contractor, with GMP or Cost plus a Fee</t>
  </si>
  <si>
    <t>Months</t>
  </si>
  <si>
    <t>Weeks</t>
  </si>
  <si>
    <t>Days</t>
  </si>
  <si>
    <t>TBD</t>
  </si>
  <si>
    <t>To be Determined</t>
  </si>
  <si>
    <t xml:space="preserve">PROJECT DURATION:  </t>
  </si>
  <si>
    <t>Pre-construction</t>
  </si>
  <si>
    <t xml:space="preserve">ESTIMATED BUILDING AREA:  </t>
  </si>
  <si>
    <t>Sq. Ft.</t>
  </si>
  <si>
    <t>GENERAL CONDITIONS RECAP SUMMARY</t>
  </si>
  <si>
    <t xml:space="preserve">      EQ. &amp; MATL.</t>
  </si>
  <si>
    <t>LABOR</t>
  </si>
  <si>
    <t>SUB-CON</t>
  </si>
  <si>
    <t>TOTAL</t>
  </si>
  <si>
    <t>DESCRIPTION</t>
  </si>
  <si>
    <t>COST</t>
  </si>
  <si>
    <t>PRECONSTRUCTION SERVICES</t>
  </si>
  <si>
    <t>PRECONSTRUCTION SERVICES REIMBURSABLE EXPENSES</t>
  </si>
  <si>
    <t>CONSTRUCTION PERSONNEL</t>
  </si>
  <si>
    <t>CM REIMBURSABLES</t>
  </si>
  <si>
    <t>PERMITS, INSURANCE &amp; TAXES</t>
  </si>
  <si>
    <t>TOTAL GENERAL CONDITIONS</t>
  </si>
  <si>
    <t xml:space="preserve">GENERAL CONDITIONS AS % OF CONSTRUCTION COST = </t>
  </si>
  <si>
    <t xml:space="preserve">CONSTRUCTION MANAGER'S OVERHEAD &amp; PROFIT (%) =  </t>
  </si>
  <si>
    <t>Preconstruction Hours:</t>
  </si>
  <si>
    <t>Construction Hours:</t>
  </si>
  <si>
    <t xml:space="preserve">TOTAL ESTIMATED CONSTRUCTION SERVICES AS % OF CONSTRUCTION COST =  </t>
  </si>
  <si>
    <t xml:space="preserve">TOTAL ESTIMATED CONSTRUCTION SERVICES COST =  </t>
  </si>
  <si>
    <t>NOTES:</t>
  </si>
  <si>
    <t>SUMMARY OF STAFF HOURS</t>
  </si>
  <si>
    <t>Project Month (Overall)</t>
  </si>
  <si>
    <t>Pre-Construction Phase Project Hours</t>
  </si>
  <si>
    <t>Pre-Construction</t>
  </si>
  <si>
    <t>Personnel/Name</t>
  </si>
  <si>
    <t>Function</t>
  </si>
  <si>
    <t>Hourly Rate</t>
  </si>
  <si>
    <t>Hours</t>
  </si>
  <si>
    <t>Cost</t>
  </si>
  <si>
    <t>Project Exec.</t>
  </si>
  <si>
    <t>Sr. Proj. Mgr.</t>
  </si>
  <si>
    <t>Proj. Mgr. 1</t>
  </si>
  <si>
    <t>Pre-Con Mgr.</t>
  </si>
  <si>
    <t>Sr. Estimator</t>
  </si>
  <si>
    <t>Estimator 1</t>
  </si>
  <si>
    <t>Mech. Est.</t>
  </si>
  <si>
    <t>Elect. Est.</t>
  </si>
  <si>
    <t>Scheduler</t>
  </si>
  <si>
    <t>Proj. Supt.</t>
  </si>
  <si>
    <t>Accountant</t>
  </si>
  <si>
    <t>Admin. Asst.</t>
  </si>
  <si>
    <t xml:space="preserve">Pre-Construction Hours: </t>
  </si>
  <si>
    <t>Construction Months</t>
  </si>
  <si>
    <t>Construction Phase Project Hours</t>
  </si>
  <si>
    <t>Proj. Mgr. 2</t>
  </si>
  <si>
    <t>Proj. Mgr. 3</t>
  </si>
  <si>
    <t>Proj. Mgr. 4</t>
  </si>
  <si>
    <t>Proj. Engr. 1</t>
  </si>
  <si>
    <t>Proj. Engr. 2</t>
  </si>
  <si>
    <t>Proj. Engr. 3</t>
  </si>
  <si>
    <t>Proj. Engr. 4</t>
  </si>
  <si>
    <t>Safety Engr.</t>
  </si>
  <si>
    <t>General Supt.</t>
  </si>
  <si>
    <t>Proj. Supt. 1</t>
  </si>
  <si>
    <t>Proj. Supt. 2</t>
  </si>
  <si>
    <t>Proj. Supt. 3</t>
  </si>
  <si>
    <t>Proj. Supt. 4</t>
  </si>
  <si>
    <t>Expeditor</t>
  </si>
  <si>
    <t xml:space="preserve">Construction Hours: </t>
  </si>
  <si>
    <t>CODE</t>
  </si>
  <si>
    <t>QTY.</t>
  </si>
  <si>
    <t>UNIT</t>
  </si>
  <si>
    <t>(E) EQUIP. &amp;</t>
  </si>
  <si>
    <t>(S) SUB-</t>
  </si>
  <si>
    <t>NO.</t>
  </si>
  <si>
    <t>PRICE</t>
  </si>
  <si>
    <t>MAT'L</t>
  </si>
  <si>
    <t>(L) LABOR</t>
  </si>
  <si>
    <t>CONTRACTOR</t>
  </si>
  <si>
    <t>E</t>
  </si>
  <si>
    <t>MO</t>
  </si>
  <si>
    <t>LS</t>
  </si>
  <si>
    <t>TEMPORARY TOILETS - 1</t>
  </si>
  <si>
    <t>TEMPORARY TOILETS - 2</t>
  </si>
  <si>
    <t>CM REIMBURSABLES TOTAL</t>
  </si>
  <si>
    <t xml:space="preserve">GENERAL LIABILITY INSURANCE </t>
  </si>
  <si>
    <t>PERMITS, INSURANCE &amp; TAXES TOTAL</t>
  </si>
  <si>
    <t>SUMMARY &amp; ERROR CHECK</t>
  </si>
  <si>
    <t>LABOR SUBTOTAL:</t>
  </si>
  <si>
    <t>TOTAL:</t>
  </si>
  <si>
    <t>STAFFING CASHFLOW</t>
  </si>
  <si>
    <t>Personnel</t>
  </si>
  <si>
    <t>Hrly Rate</t>
  </si>
  <si>
    <t xml:space="preserve">Pre-Con Staff Costs: </t>
  </si>
  <si>
    <t xml:space="preserve">Construction Staff Costs: </t>
  </si>
  <si>
    <t xml:space="preserve">Staff Cost Cashflow: </t>
  </si>
  <si>
    <t xml:space="preserve"> </t>
  </si>
  <si>
    <t>Populate all categories you intend to charge to the project. Add any other costs you intend to charge.</t>
  </si>
  <si>
    <t>Populate all staff and associated rates you intend to charge to the project. Add any staff you intend to charge.</t>
  </si>
  <si>
    <t>NAME OF CM FIRM</t>
  </si>
  <si>
    <t>Project Managed Under Prevailing Wage Rules</t>
  </si>
  <si>
    <t xml:space="preserve">BUILDERS RISK INSURANCE </t>
  </si>
  <si>
    <r>
      <t xml:space="preserve">1. Personnel rates include the salaries of personnel and the portion of the cost of their mandatory and customary contributions and benefits related thereto, such as employment taxes and other statutory employee benefits, insurance, sick leave, holidays, vacations, pensions, and similar contributions and benefits.  
2. Personnel rate increases are limited to three (3%) percent per year, after 12/31/2025. Hourly Rates shall be based on a forty (40) hour work week/salaried position and while the Construction Manager’s Personnel may work overtime, the Owner shall never be charged overtime rates.  
</t>
    </r>
    <r>
      <rPr>
        <strike/>
        <sz val="11"/>
        <color rgb="FF0000FF"/>
        <rFont val="Calibri"/>
        <family val="2"/>
        <scheme val="minor"/>
      </rPr>
      <t>3. General Liability Insurance may only be applied to Construction Manager’s Fee, and not the Cost of the Work</t>
    </r>
  </si>
  <si>
    <t>Joe 'Example' Dirt</t>
  </si>
  <si>
    <t>CONTRACTOR COST WORKBOOK:</t>
  </si>
  <si>
    <t xml:space="preserve"> Voluntary Alternate Add:</t>
  </si>
  <si>
    <t>100% PLM Bond</t>
  </si>
  <si>
    <t>%</t>
  </si>
  <si>
    <t>Union High School</t>
  </si>
  <si>
    <t>BUILDING PERMIT</t>
  </si>
  <si>
    <t xml:space="preserve">SPECIAL PERMITS </t>
  </si>
  <si>
    <t xml:space="preserve">SPECIAL FEES </t>
  </si>
  <si>
    <t>SITE PLAN REVIEW</t>
  </si>
  <si>
    <t>DUMPSTERS</t>
  </si>
  <si>
    <t>TEMPORARY FENCE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</si>
</sst>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409]mmm\-yy;@"/>
  </numFmts>
  <fonts count="38" x14ac:knownFonts="1">
    <font>
      <sz val="10"/>
      <name val="Arial"/>
    </font>
    <font>
      <sz val="10"/>
      <name val="Arial"/>
      <family val="2"/>
    </font>
    <font>
      <sz val="8"/>
      <name val="Arial"/>
      <family val="2"/>
    </font>
    <font>
      <sz val="11"/>
      <name val="Arial"/>
      <family val="2"/>
    </font>
    <font>
      <sz val="8"/>
      <name val="Calibri"/>
      <family val="2"/>
      <scheme val="minor"/>
    </font>
    <font>
      <b/>
      <sz val="8"/>
      <name val="Calibri"/>
      <family val="2"/>
      <scheme val="minor"/>
    </font>
    <font>
      <b/>
      <sz val="8"/>
      <color indexed="10"/>
      <name val="Calibri"/>
      <family val="2"/>
      <scheme val="minor"/>
    </font>
    <font>
      <b/>
      <u/>
      <sz val="8"/>
      <name val="Calibri"/>
      <family val="2"/>
      <scheme val="minor"/>
    </font>
    <font>
      <b/>
      <sz val="8"/>
      <color indexed="12"/>
      <name val="Calibri"/>
      <family val="2"/>
      <scheme val="minor"/>
    </font>
    <font>
      <sz val="8"/>
      <color indexed="12"/>
      <name val="Calibri"/>
      <family val="2"/>
      <scheme val="minor"/>
    </font>
    <font>
      <b/>
      <sz val="10"/>
      <name val="Calibri"/>
      <family val="2"/>
      <scheme val="minor"/>
    </font>
    <font>
      <b/>
      <u val="singleAccounting"/>
      <sz val="12"/>
      <name val="Calibri"/>
      <family val="2"/>
      <scheme val="minor"/>
    </font>
    <font>
      <sz val="7"/>
      <color indexed="12"/>
      <name val="Calibri"/>
      <family val="2"/>
      <scheme val="minor"/>
    </font>
    <font>
      <b/>
      <sz val="7"/>
      <name val="Calibri"/>
      <family val="2"/>
      <scheme val="minor"/>
    </font>
    <font>
      <b/>
      <u/>
      <sz val="12"/>
      <name val="Calibri"/>
      <family val="2"/>
      <scheme val="minor"/>
    </font>
    <font>
      <sz val="7"/>
      <name val="Calibri"/>
      <family val="2"/>
      <scheme val="minor"/>
    </font>
    <font>
      <b/>
      <u/>
      <sz val="10"/>
      <name val="Calibri"/>
      <family val="2"/>
      <scheme val="minor"/>
    </font>
    <font>
      <sz val="10"/>
      <name val="Calibri"/>
      <family val="2"/>
      <scheme val="minor"/>
    </font>
    <font>
      <b/>
      <sz val="10"/>
      <color indexed="10"/>
      <name val="Calibri"/>
      <family val="2"/>
      <scheme val="minor"/>
    </font>
    <font>
      <b/>
      <sz val="11"/>
      <name val="Calibri"/>
      <family val="2"/>
      <scheme val="minor"/>
    </font>
    <font>
      <b/>
      <u/>
      <sz val="11"/>
      <name val="Calibri"/>
      <family val="2"/>
      <scheme val="minor"/>
    </font>
    <font>
      <sz val="11"/>
      <name val="Calibri"/>
      <family val="2"/>
      <scheme val="minor"/>
    </font>
    <font>
      <b/>
      <sz val="11"/>
      <color rgb="FFFF0000"/>
      <name val="Calibri"/>
      <family val="2"/>
      <scheme val="minor"/>
    </font>
    <font>
      <b/>
      <i/>
      <sz val="11"/>
      <name val="Calibri"/>
      <family val="2"/>
      <scheme val="minor"/>
    </font>
    <font>
      <b/>
      <sz val="11"/>
      <color indexed="63"/>
      <name val="Calibri"/>
      <family val="2"/>
      <scheme val="minor"/>
    </font>
    <font>
      <b/>
      <sz val="11"/>
      <color indexed="10"/>
      <name val="Calibri"/>
      <family val="2"/>
      <scheme val="minor"/>
    </font>
    <font>
      <b/>
      <sz val="11"/>
      <color indexed="12"/>
      <name val="Calibri"/>
      <family val="2"/>
      <scheme val="minor"/>
    </font>
    <font>
      <b/>
      <u/>
      <sz val="11"/>
      <color indexed="12"/>
      <name val="Calibri"/>
      <family val="2"/>
      <scheme val="minor"/>
    </font>
    <font>
      <sz val="11"/>
      <color indexed="12"/>
      <name val="Calibri"/>
      <family val="2"/>
      <scheme val="minor"/>
    </font>
    <font>
      <b/>
      <sz val="10"/>
      <color indexed="12"/>
      <name val="Calibri"/>
      <family val="2"/>
      <scheme val="minor"/>
    </font>
    <font>
      <sz val="10"/>
      <color indexed="12"/>
      <name val="Calibri"/>
      <family val="2"/>
      <scheme val="minor"/>
    </font>
    <font>
      <b/>
      <u val="double"/>
      <sz val="10"/>
      <name val="Calibri"/>
      <family val="2"/>
      <scheme val="minor"/>
    </font>
    <font>
      <b/>
      <sz val="11"/>
      <color theme="0"/>
      <name val="Calibri"/>
      <family val="2"/>
      <scheme val="minor"/>
    </font>
    <font>
      <b/>
      <sz val="10"/>
      <color rgb="FFFF0000"/>
      <name val="Calibri"/>
      <family val="2"/>
      <scheme val="minor"/>
    </font>
    <font>
      <sz val="8"/>
      <color rgb="FFFF0000"/>
      <name val="Calibri"/>
      <family val="2"/>
      <scheme val="minor"/>
    </font>
    <font>
      <b/>
      <u/>
      <sz val="11"/>
      <color rgb="FF0000FF"/>
      <name val="Calibri"/>
      <family val="2"/>
      <scheme val="minor"/>
    </font>
    <font>
      <u/>
      <sz val="10"/>
      <name val="Calibri"/>
      <family val="2"/>
      <scheme val="minor"/>
    </font>
    <font>
      <strike/>
      <sz val="11"/>
      <color rgb="FF0000FF"/>
      <name val="Calibri"/>
      <family val="2"/>
      <scheme val="minor"/>
    </font>
  </fonts>
  <fills count="12">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2"/>
        <bgColor indexed="64"/>
      </patternFill>
    </fill>
    <fill>
      <patternFill patternType="solid">
        <fgColor index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double">
        <color indexed="64"/>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9" fontId="1" fillId="0" borderId="0" applyFont="0" applyFill="0" applyBorder="0" applyAlignment="0" applyProtection="0"/>
  </cellStyleXfs>
  <cellXfs count="263">
    <xf numFmtId="0" fontId="0" fillId="0" borderId="0" xfId="0"/>
    <xf numFmtId="0" fontId="6" fillId="0" borderId="0" xfId="0" applyFont="1" applyProtection="1">
      <protection hidden="1"/>
    </xf>
    <xf numFmtId="0" fontId="4" fillId="0" borderId="0" xfId="0" applyFont="1"/>
    <xf numFmtId="0" fontId="10" fillId="0" borderId="0" xfId="3" applyFont="1"/>
    <xf numFmtId="0" fontId="10" fillId="0" borderId="0" xfId="3" applyFont="1" applyAlignment="1">
      <alignment horizontal="right"/>
    </xf>
    <xf numFmtId="0" fontId="5" fillId="0" borderId="0" xfId="0" applyFont="1"/>
    <xf numFmtId="0" fontId="4" fillId="0" borderId="0" xfId="0" applyFont="1" applyProtection="1">
      <protection hidden="1"/>
    </xf>
    <xf numFmtId="165" fontId="4" fillId="0" borderId="0" xfId="1" applyNumberFormat="1" applyFont="1" applyProtection="1">
      <protection hidden="1"/>
    </xf>
    <xf numFmtId="0" fontId="10" fillId="0" borderId="0" xfId="0" applyFont="1"/>
    <xf numFmtId="0" fontId="5" fillId="0" borderId="0" xfId="0" applyFont="1" applyAlignment="1">
      <alignment horizontal="right"/>
    </xf>
    <xf numFmtId="44" fontId="5" fillId="0" borderId="0" xfId="2" applyFont="1" applyAlignment="1">
      <alignment horizontal="left"/>
    </xf>
    <xf numFmtId="44" fontId="4" fillId="0" borderId="0" xfId="2" applyFont="1"/>
    <xf numFmtId="0" fontId="4" fillId="0" borderId="0" xfId="0" applyFont="1" applyAlignment="1">
      <alignment horizontal="center"/>
    </xf>
    <xf numFmtId="165" fontId="4" fillId="0" borderId="0" xfId="1" applyNumberFormat="1" applyFont="1"/>
    <xf numFmtId="44" fontId="5" fillId="0" borderId="0" xfId="2" applyFont="1"/>
    <xf numFmtId="16" fontId="5" fillId="0" borderId="0" xfId="0" applyNumberFormat="1" applyFont="1" applyAlignment="1">
      <alignment horizontal="center"/>
    </xf>
    <xf numFmtId="0" fontId="5" fillId="0" borderId="0" xfId="0" applyFont="1" applyAlignment="1">
      <alignment horizontal="center"/>
    </xf>
    <xf numFmtId="165" fontId="5" fillId="0" borderId="0" xfId="1" applyNumberFormat="1" applyFont="1"/>
    <xf numFmtId="0" fontId="6" fillId="2" borderId="0" xfId="0" applyFont="1" applyFill="1" applyProtection="1">
      <protection hidden="1"/>
    </xf>
    <xf numFmtId="0" fontId="4" fillId="2" borderId="0" xfId="0" applyFont="1" applyFill="1"/>
    <xf numFmtId="44" fontId="4" fillId="2" borderId="0" xfId="2" applyFont="1" applyFill="1"/>
    <xf numFmtId="0" fontId="7" fillId="2" borderId="0" xfId="0" applyFont="1" applyFill="1"/>
    <xf numFmtId="0" fontId="4" fillId="2" borderId="0" xfId="0" applyFont="1" applyFill="1" applyAlignment="1">
      <alignment horizontal="center"/>
    </xf>
    <xf numFmtId="0" fontId="8" fillId="2" borderId="1" xfId="0" applyFont="1" applyFill="1" applyBorder="1"/>
    <xf numFmtId="44" fontId="8" fillId="2" borderId="1" xfId="2" applyFont="1" applyFill="1" applyBorder="1" applyAlignment="1">
      <alignment horizontal="center"/>
    </xf>
    <xf numFmtId="0" fontId="4" fillId="2" borderId="0" xfId="0" applyFont="1" applyFill="1" applyProtection="1">
      <protection hidden="1"/>
    </xf>
    <xf numFmtId="165" fontId="4" fillId="2" borderId="1" xfId="1" applyNumberFormat="1" applyFont="1" applyFill="1" applyBorder="1" applyAlignment="1">
      <alignment horizontal="right"/>
    </xf>
    <xf numFmtId="0" fontId="4" fillId="2" borderId="1" xfId="0" applyFont="1" applyFill="1" applyBorder="1" applyAlignment="1">
      <alignment horizontal="right"/>
    </xf>
    <xf numFmtId="0" fontId="9" fillId="2" borderId="1" xfId="0" applyFont="1" applyFill="1" applyBorder="1" applyProtection="1">
      <protection locked="0"/>
    </xf>
    <xf numFmtId="0" fontId="4" fillId="2" borderId="1" xfId="0" applyFont="1" applyFill="1" applyBorder="1"/>
    <xf numFmtId="165" fontId="12" fillId="2" borderId="1" xfId="1" applyNumberFormat="1" applyFont="1" applyFill="1" applyBorder="1" applyProtection="1">
      <protection locked="0"/>
    </xf>
    <xf numFmtId="165" fontId="4" fillId="2" borderId="1" xfId="1" applyNumberFormat="1" applyFont="1" applyFill="1" applyBorder="1"/>
    <xf numFmtId="166" fontId="4" fillId="2" borderId="1" xfId="2" applyNumberFormat="1" applyFont="1" applyFill="1" applyBorder="1"/>
    <xf numFmtId="0" fontId="5" fillId="2" borderId="1" xfId="0" applyFont="1" applyFill="1" applyBorder="1"/>
    <xf numFmtId="0" fontId="5" fillId="2" borderId="1" xfId="0" applyFont="1" applyFill="1" applyBorder="1" applyAlignment="1">
      <alignment horizontal="right"/>
    </xf>
    <xf numFmtId="44" fontId="5" fillId="2" borderId="1" xfId="2" applyFont="1" applyFill="1" applyBorder="1"/>
    <xf numFmtId="165" fontId="13" fillId="2" borderId="1" xfId="1" applyNumberFormat="1" applyFont="1" applyFill="1" applyBorder="1"/>
    <xf numFmtId="165" fontId="5" fillId="2" borderId="1" xfId="1" applyNumberFormat="1" applyFont="1" applyFill="1" applyBorder="1"/>
    <xf numFmtId="166" fontId="5" fillId="2" borderId="1" xfId="0" applyNumberFormat="1" applyFont="1" applyFill="1" applyBorder="1"/>
    <xf numFmtId="0" fontId="6" fillId="3" borderId="0" xfId="0" applyFont="1" applyFill="1" applyProtection="1">
      <protection hidden="1"/>
    </xf>
    <xf numFmtId="0" fontId="4" fillId="3" borderId="0" xfId="0" applyFont="1" applyFill="1"/>
    <xf numFmtId="44" fontId="4" fillId="3" borderId="0" xfId="2" applyFont="1" applyFill="1"/>
    <xf numFmtId="0" fontId="7" fillId="3" borderId="0" xfId="0" applyFont="1" applyFill="1"/>
    <xf numFmtId="0" fontId="8" fillId="3" borderId="1" xfId="0" applyFont="1" applyFill="1" applyBorder="1"/>
    <xf numFmtId="44" fontId="8" fillId="3" borderId="1" xfId="2" applyFont="1" applyFill="1" applyBorder="1" applyAlignment="1">
      <alignment horizontal="center"/>
    </xf>
    <xf numFmtId="0" fontId="4" fillId="3" borderId="0" xfId="0" applyFont="1" applyFill="1" applyProtection="1">
      <protection hidden="1"/>
    </xf>
    <xf numFmtId="165" fontId="4" fillId="3" borderId="1" xfId="1" applyNumberFormat="1" applyFont="1" applyFill="1" applyBorder="1" applyAlignment="1">
      <alignment horizontal="right"/>
    </xf>
    <xf numFmtId="0" fontId="4" fillId="3" borderId="1" xfId="0" applyFont="1" applyFill="1" applyBorder="1" applyAlignment="1">
      <alignment horizontal="right"/>
    </xf>
    <xf numFmtId="0" fontId="9" fillId="3" borderId="1" xfId="0" applyFont="1" applyFill="1" applyBorder="1" applyProtection="1">
      <protection locked="0"/>
    </xf>
    <xf numFmtId="0" fontId="4" fillId="3" borderId="1" xfId="0" applyFont="1" applyFill="1" applyBorder="1"/>
    <xf numFmtId="165" fontId="12" fillId="3" borderId="1" xfId="1" applyNumberFormat="1" applyFont="1" applyFill="1" applyBorder="1" applyProtection="1">
      <protection locked="0"/>
    </xf>
    <xf numFmtId="165" fontId="4" fillId="3" borderId="1" xfId="1" applyNumberFormat="1" applyFont="1" applyFill="1" applyBorder="1"/>
    <xf numFmtId="166" fontId="4" fillId="3" borderId="1" xfId="2" applyNumberFormat="1" applyFont="1" applyFill="1" applyBorder="1"/>
    <xf numFmtId="0" fontId="5" fillId="3" borderId="1" xfId="0" applyFont="1" applyFill="1" applyBorder="1"/>
    <xf numFmtId="0" fontId="5" fillId="3" borderId="1" xfId="0" applyFont="1" applyFill="1" applyBorder="1" applyAlignment="1">
      <alignment horizontal="right"/>
    </xf>
    <xf numFmtId="44" fontId="5" fillId="3" borderId="1" xfId="2" applyFont="1" applyFill="1" applyBorder="1"/>
    <xf numFmtId="165" fontId="13" fillId="3" borderId="1" xfId="1" applyNumberFormat="1" applyFont="1" applyFill="1" applyBorder="1"/>
    <xf numFmtId="166" fontId="5" fillId="3" borderId="1" xfId="0" applyNumberFormat="1" applyFont="1" applyFill="1" applyBorder="1"/>
    <xf numFmtId="44" fontId="5" fillId="2" borderId="1" xfId="2" applyFont="1" applyFill="1" applyBorder="1" applyAlignment="1">
      <alignment horizontal="center"/>
    </xf>
    <xf numFmtId="165" fontId="5" fillId="2" borderId="1" xfId="1" applyNumberFormat="1" applyFont="1" applyFill="1" applyBorder="1" applyAlignment="1">
      <alignment horizontal="right"/>
    </xf>
    <xf numFmtId="0" fontId="5" fillId="2" borderId="1" xfId="0" applyFont="1" applyFill="1" applyBorder="1" applyAlignment="1">
      <alignment horizontal="center"/>
    </xf>
    <xf numFmtId="0" fontId="4" fillId="2" borderId="1" xfId="0" applyFont="1" applyFill="1" applyBorder="1" applyProtection="1">
      <protection locked="0"/>
    </xf>
    <xf numFmtId="0" fontId="4" fillId="3" borderId="1" xfId="0" applyFont="1" applyFill="1" applyBorder="1" applyProtection="1">
      <protection locked="0"/>
    </xf>
    <xf numFmtId="0" fontId="4" fillId="5" borderId="1" xfId="0" applyFont="1" applyFill="1" applyBorder="1"/>
    <xf numFmtId="0" fontId="17" fillId="0" borderId="0" xfId="3" applyFont="1"/>
    <xf numFmtId="0" fontId="19" fillId="0" borderId="0" xfId="3" applyFont="1"/>
    <xf numFmtId="0" fontId="21" fillId="0" borderId="0" xfId="3" applyFont="1"/>
    <xf numFmtId="0" fontId="19" fillId="0" borderId="0" xfId="3" applyFont="1" applyAlignment="1">
      <alignment horizontal="right"/>
    </xf>
    <xf numFmtId="37" fontId="20" fillId="0" borderId="0" xfId="3" applyNumberFormat="1" applyFont="1" applyAlignment="1">
      <alignment horizontal="right"/>
    </xf>
    <xf numFmtId="37" fontId="19" fillId="0" borderId="0" xfId="3" applyNumberFormat="1" applyFont="1" applyAlignment="1">
      <alignment horizontal="right"/>
    </xf>
    <xf numFmtId="37" fontId="19" fillId="0" borderId="0" xfId="3" applyNumberFormat="1" applyFont="1"/>
    <xf numFmtId="0" fontId="19" fillId="4" borderId="11" xfId="3" applyFont="1" applyFill="1" applyBorder="1"/>
    <xf numFmtId="0" fontId="19" fillId="4" borderId="12" xfId="3" applyFont="1" applyFill="1" applyBorder="1"/>
    <xf numFmtId="0" fontId="19" fillId="4" borderId="12" xfId="3" applyFont="1" applyFill="1" applyBorder="1" applyAlignment="1">
      <alignment horizontal="center"/>
    </xf>
    <xf numFmtId="0" fontId="19" fillId="4" borderId="12" xfId="3" applyFont="1" applyFill="1" applyBorder="1" applyAlignment="1">
      <alignment horizontal="left"/>
    </xf>
    <xf numFmtId="0" fontId="19" fillId="4" borderId="13" xfId="3" applyFont="1" applyFill="1" applyBorder="1" applyAlignment="1">
      <alignment horizontal="center"/>
    </xf>
    <xf numFmtId="0" fontId="19" fillId="4" borderId="14" xfId="3" applyFont="1" applyFill="1" applyBorder="1" applyAlignment="1">
      <alignment horizontal="center"/>
    </xf>
    <xf numFmtId="0" fontId="19" fillId="4" borderId="15" xfId="3" applyFont="1" applyFill="1" applyBorder="1"/>
    <xf numFmtId="37" fontId="19" fillId="4" borderId="15" xfId="3" applyNumberFormat="1" applyFont="1" applyFill="1" applyBorder="1"/>
    <xf numFmtId="0" fontId="19" fillId="4" borderId="15" xfId="3" applyFont="1" applyFill="1" applyBorder="1" applyAlignment="1">
      <alignment horizontal="center"/>
    </xf>
    <xf numFmtId="0" fontId="19" fillId="4" borderId="16" xfId="3" applyFont="1" applyFill="1" applyBorder="1" applyAlignment="1">
      <alignment horizontal="center"/>
    </xf>
    <xf numFmtId="0" fontId="25" fillId="0" borderId="0" xfId="3" applyFont="1" applyProtection="1">
      <protection hidden="1"/>
    </xf>
    <xf numFmtId="166" fontId="19" fillId="6" borderId="0" xfId="2" applyNumberFormat="1" applyFont="1" applyFill="1" applyProtection="1"/>
    <xf numFmtId="166" fontId="19" fillId="0" borderId="0" xfId="2" applyNumberFormat="1" applyFont="1" applyFill="1" applyProtection="1"/>
    <xf numFmtId="0" fontId="19" fillId="4" borderId="8" xfId="3" applyFont="1" applyFill="1" applyBorder="1"/>
    <xf numFmtId="0" fontId="19" fillId="4" borderId="9" xfId="3" applyFont="1" applyFill="1" applyBorder="1"/>
    <xf numFmtId="37" fontId="19" fillId="4" borderId="9" xfId="3" applyNumberFormat="1" applyFont="1" applyFill="1" applyBorder="1"/>
    <xf numFmtId="166" fontId="19" fillId="4" borderId="9" xfId="2" applyNumberFormat="1" applyFont="1" applyFill="1" applyBorder="1" applyProtection="1"/>
    <xf numFmtId="166" fontId="19" fillId="4" borderId="10" xfId="2" applyNumberFormat="1" applyFont="1" applyFill="1" applyBorder="1" applyProtection="1"/>
    <xf numFmtId="37" fontId="21" fillId="0" borderId="0" xfId="3" applyNumberFormat="1" applyFont="1"/>
    <xf numFmtId="166" fontId="19" fillId="0" borderId="0" xfId="2" applyNumberFormat="1" applyFont="1" applyFill="1" applyBorder="1" applyAlignment="1" applyProtection="1">
      <alignment horizontal="right"/>
    </xf>
    <xf numFmtId="10" fontId="19" fillId="0" borderId="0" xfId="4" applyNumberFormat="1" applyFont="1" applyFill="1" applyBorder="1" applyAlignment="1" applyProtection="1">
      <alignment horizontal="center"/>
    </xf>
    <xf numFmtId="0" fontId="20" fillId="0" borderId="0" xfId="3" applyFont="1"/>
    <xf numFmtId="10" fontId="19" fillId="0" borderId="0" xfId="4" applyNumberFormat="1" applyFont="1" applyFill="1" applyAlignment="1">
      <alignment horizontal="center"/>
    </xf>
    <xf numFmtId="0" fontId="19" fillId="0" borderId="0" xfId="4" applyNumberFormat="1" applyFont="1" applyFill="1" applyAlignment="1">
      <alignment horizontal="center"/>
    </xf>
    <xf numFmtId="0" fontId="21" fillId="4" borderId="17" xfId="3" applyFont="1" applyFill="1" applyBorder="1"/>
    <xf numFmtId="0" fontId="21" fillId="4" borderId="18" xfId="3" applyFont="1" applyFill="1" applyBorder="1"/>
    <xf numFmtId="37" fontId="21" fillId="4" borderId="18" xfId="3" applyNumberFormat="1" applyFont="1" applyFill="1" applyBorder="1"/>
    <xf numFmtId="0" fontId="19" fillId="4" borderId="18" xfId="3" applyFont="1" applyFill="1" applyBorder="1" applyAlignment="1">
      <alignment horizontal="right"/>
    </xf>
    <xf numFmtId="10" fontId="19" fillId="4" borderId="19" xfId="3" applyNumberFormat="1" applyFont="1" applyFill="1" applyBorder="1" applyAlignment="1">
      <alignment horizontal="center"/>
    </xf>
    <xf numFmtId="0" fontId="21" fillId="4" borderId="20" xfId="3" applyFont="1" applyFill="1" applyBorder="1"/>
    <xf numFmtId="0" fontId="21" fillId="4" borderId="21" xfId="3" applyFont="1" applyFill="1" applyBorder="1"/>
    <xf numFmtId="37" fontId="21" fillId="4" borderId="21" xfId="3" applyNumberFormat="1" applyFont="1" applyFill="1" applyBorder="1"/>
    <xf numFmtId="0" fontId="19" fillId="4" borderId="21" xfId="3" applyFont="1" applyFill="1" applyBorder="1" applyAlignment="1">
      <alignment horizontal="right"/>
    </xf>
    <xf numFmtId="166" fontId="19" fillId="4" borderId="22" xfId="2" applyNumberFormat="1" applyFont="1" applyFill="1" applyBorder="1" applyAlignment="1">
      <alignment horizontal="center"/>
    </xf>
    <xf numFmtId="0" fontId="27" fillId="0" borderId="0" xfId="3" applyFont="1" applyProtection="1">
      <protection locked="0"/>
    </xf>
    <xf numFmtId="0" fontId="21" fillId="0" borderId="0" xfId="3" applyFont="1" applyProtection="1">
      <protection locked="0"/>
    </xf>
    <xf numFmtId="37" fontId="21" fillId="0" borderId="0" xfId="3" applyNumberFormat="1" applyFont="1" applyProtection="1">
      <protection locked="0"/>
    </xf>
    <xf numFmtId="0" fontId="28" fillId="0" borderId="0" xfId="3" applyFont="1" applyProtection="1">
      <protection locked="0"/>
    </xf>
    <xf numFmtId="37" fontId="28" fillId="0" borderId="0" xfId="3" applyNumberFormat="1" applyFont="1" applyProtection="1">
      <protection locked="0"/>
    </xf>
    <xf numFmtId="0" fontId="21" fillId="0" borderId="0" xfId="3" quotePrefix="1" applyFont="1"/>
    <xf numFmtId="0" fontId="23" fillId="0" borderId="0" xfId="3" applyFont="1" applyProtection="1">
      <protection hidden="1"/>
    </xf>
    <xf numFmtId="0" fontId="10" fillId="0" borderId="0" xfId="3" applyFont="1" applyAlignment="1">
      <alignment horizontal="left"/>
    </xf>
    <xf numFmtId="0" fontId="18" fillId="0" borderId="0" xfId="0" applyFont="1"/>
    <xf numFmtId="0" fontId="16" fillId="0" borderId="0" xfId="3" applyFont="1" applyAlignment="1">
      <alignment horizontal="right"/>
    </xf>
    <xf numFmtId="43" fontId="10" fillId="0" borderId="0" xfId="1" applyFont="1" applyFill="1" applyAlignment="1">
      <alignment horizontal="right"/>
    </xf>
    <xf numFmtId="165" fontId="10" fillId="0" borderId="0" xfId="3" applyNumberFormat="1" applyFont="1" applyAlignment="1">
      <alignment horizontal="right"/>
    </xf>
    <xf numFmtId="165" fontId="10" fillId="0" borderId="0" xfId="1" applyNumberFormat="1" applyFont="1" applyFill="1" applyAlignment="1">
      <alignment horizontal="right"/>
    </xf>
    <xf numFmtId="166" fontId="10" fillId="0" borderId="0" xfId="2" applyNumberFormat="1" applyFont="1" applyFill="1" applyBorder="1" applyProtection="1"/>
    <xf numFmtId="0" fontId="10" fillId="4" borderId="2" xfId="3" applyFont="1" applyFill="1" applyBorder="1" applyAlignment="1">
      <alignment horizontal="center"/>
    </xf>
    <xf numFmtId="0" fontId="10" fillId="4" borderId="3" xfId="3" applyFont="1" applyFill="1" applyBorder="1"/>
    <xf numFmtId="0" fontId="29" fillId="4" borderId="3" xfId="3" applyFont="1" applyFill="1" applyBorder="1" applyAlignment="1">
      <alignment horizontal="center"/>
    </xf>
    <xf numFmtId="37" fontId="10" fillId="4" borderId="3" xfId="3" applyNumberFormat="1" applyFont="1" applyFill="1" applyBorder="1"/>
    <xf numFmtId="37" fontId="10" fillId="4" borderId="3" xfId="3" applyNumberFormat="1" applyFont="1" applyFill="1" applyBorder="1" applyAlignment="1">
      <alignment horizontal="center"/>
    </xf>
    <xf numFmtId="37" fontId="10" fillId="4" borderId="4" xfId="3" applyNumberFormat="1" applyFont="1" applyFill="1" applyBorder="1" applyAlignment="1">
      <alignment horizontal="right"/>
    </xf>
    <xf numFmtId="0" fontId="10" fillId="4" borderId="5" xfId="3" applyFont="1" applyFill="1" applyBorder="1" applyAlignment="1">
      <alignment horizontal="center"/>
    </xf>
    <xf numFmtId="0" fontId="10" fillId="4" borderId="6" xfId="3" applyFont="1" applyFill="1" applyBorder="1"/>
    <xf numFmtId="0" fontId="29" fillId="4" borderId="6" xfId="3" applyFont="1" applyFill="1" applyBorder="1"/>
    <xf numFmtId="37" fontId="10" fillId="4" borderId="6" xfId="3" applyNumberFormat="1" applyFont="1" applyFill="1" applyBorder="1" applyAlignment="1">
      <alignment horizontal="center"/>
    </xf>
    <xf numFmtId="37" fontId="10" fillId="4" borderId="7" xfId="3" applyNumberFormat="1" applyFont="1" applyFill="1" applyBorder="1" applyAlignment="1">
      <alignment horizontal="right"/>
    </xf>
    <xf numFmtId="0" fontId="16" fillId="7" borderId="0" xfId="3" applyFont="1" applyFill="1"/>
    <xf numFmtId="0" fontId="10" fillId="7" borderId="0" xfId="3" applyFont="1" applyFill="1"/>
    <xf numFmtId="44" fontId="10" fillId="7" borderId="0" xfId="2" applyFont="1" applyFill="1"/>
    <xf numFmtId="0" fontId="10" fillId="7" borderId="25" xfId="3" applyFont="1" applyFill="1" applyBorder="1"/>
    <xf numFmtId="44" fontId="10" fillId="0" borderId="0" xfId="3" applyNumberFormat="1" applyFont="1" applyAlignment="1">
      <alignment horizontal="left"/>
    </xf>
    <xf numFmtId="44" fontId="16" fillId="0" borderId="0" xfId="3" applyNumberFormat="1" applyFont="1" applyAlignment="1">
      <alignment horizontal="right"/>
    </xf>
    <xf numFmtId="44" fontId="10" fillId="0" borderId="0" xfId="2" applyFont="1" applyFill="1" applyBorder="1" applyProtection="1"/>
    <xf numFmtId="44" fontId="29" fillId="4" borderId="6" xfId="3" applyNumberFormat="1" applyFont="1" applyFill="1" applyBorder="1" applyAlignment="1">
      <alignment horizontal="center"/>
    </xf>
    <xf numFmtId="44" fontId="17" fillId="0" borderId="0" xfId="3" applyNumberFormat="1" applyFont="1"/>
    <xf numFmtId="44" fontId="10" fillId="7" borderId="25" xfId="3" applyNumberFormat="1" applyFont="1" applyFill="1" applyBorder="1"/>
    <xf numFmtId="0" fontId="29" fillId="0" borderId="26" xfId="3" applyFont="1" applyBorder="1" applyAlignment="1">
      <alignment horizontal="center"/>
    </xf>
    <xf numFmtId="0" fontId="10" fillId="0" borderId="26" xfId="3" applyFont="1" applyBorder="1"/>
    <xf numFmtId="0" fontId="10" fillId="0" borderId="26" xfId="3" applyFont="1" applyBorder="1" applyProtection="1">
      <protection locked="0"/>
    </xf>
    <xf numFmtId="44" fontId="10" fillId="0" borderId="26" xfId="3" applyNumberFormat="1" applyFont="1" applyBorder="1" applyAlignment="1" applyProtection="1">
      <alignment horizontal="center"/>
      <protection locked="0"/>
    </xf>
    <xf numFmtId="37" fontId="10" fillId="0" borderId="26" xfId="3" applyNumberFormat="1" applyFont="1" applyBorder="1" applyAlignment="1">
      <alignment horizontal="center"/>
    </xf>
    <xf numFmtId="0" fontId="30" fillId="0" borderId="1" xfId="3" applyFont="1" applyBorder="1"/>
    <xf numFmtId="0" fontId="31" fillId="0" borderId="1" xfId="3" applyFont="1" applyBorder="1"/>
    <xf numFmtId="0" fontId="17" fillId="0" borderId="1" xfId="3" applyFont="1" applyBorder="1" applyProtection="1">
      <protection hidden="1"/>
    </xf>
    <xf numFmtId="44" fontId="17" fillId="0" borderId="1" xfId="3" applyNumberFormat="1" applyFont="1" applyBorder="1" applyProtection="1">
      <protection hidden="1"/>
    </xf>
    <xf numFmtId="37" fontId="17" fillId="0" borderId="1" xfId="3" applyNumberFormat="1" applyFont="1" applyBorder="1" applyProtection="1">
      <protection hidden="1"/>
    </xf>
    <xf numFmtId="0" fontId="30" fillId="0" borderId="1" xfId="3" applyFont="1" applyBorder="1" applyProtection="1">
      <protection locked="0"/>
    </xf>
    <xf numFmtId="0" fontId="29" fillId="0" borderId="1" xfId="3" applyFont="1" applyBorder="1" applyProtection="1">
      <protection locked="0"/>
    </xf>
    <xf numFmtId="0" fontId="30" fillId="0" borderId="1" xfId="3" applyFont="1" applyBorder="1" applyProtection="1">
      <protection hidden="1"/>
    </xf>
    <xf numFmtId="44" fontId="30" fillId="0" borderId="1" xfId="2" applyFont="1" applyFill="1" applyBorder="1" applyProtection="1">
      <protection hidden="1"/>
    </xf>
    <xf numFmtId="166" fontId="17" fillId="0" borderId="1" xfId="2" applyNumberFormat="1" applyFont="1" applyFill="1" applyBorder="1" applyProtection="1">
      <protection hidden="1"/>
    </xf>
    <xf numFmtId="0" fontId="30" fillId="0" borderId="1" xfId="3" applyFont="1" applyBorder="1" applyAlignment="1" applyProtection="1">
      <alignment horizontal="center"/>
      <protection locked="0"/>
    </xf>
    <xf numFmtId="164" fontId="30" fillId="0" borderId="1" xfId="3" applyNumberFormat="1" applyFont="1" applyBorder="1" applyProtection="1">
      <protection locked="0"/>
    </xf>
    <xf numFmtId="44" fontId="30" fillId="0" borderId="1" xfId="2" applyFont="1" applyFill="1" applyBorder="1" applyProtection="1">
      <protection locked="0"/>
    </xf>
    <xf numFmtId="166" fontId="17" fillId="0" borderId="1" xfId="2" applyNumberFormat="1" applyFont="1" applyFill="1" applyBorder="1" applyProtection="1"/>
    <xf numFmtId="0" fontId="30" fillId="0" borderId="28" xfId="3" applyFont="1" applyBorder="1" applyProtection="1">
      <protection locked="0"/>
    </xf>
    <xf numFmtId="44" fontId="30" fillId="0" borderId="28" xfId="2" applyFont="1" applyFill="1" applyBorder="1" applyProtection="1">
      <protection locked="0"/>
    </xf>
    <xf numFmtId="166" fontId="17" fillId="0" borderId="28" xfId="2" applyNumberFormat="1" applyFont="1" applyFill="1" applyBorder="1" applyProtection="1"/>
    <xf numFmtId="0" fontId="30" fillId="0" borderId="26" xfId="3" applyFont="1" applyBorder="1"/>
    <xf numFmtId="37" fontId="10" fillId="0" borderId="26" xfId="3" applyNumberFormat="1" applyFont="1" applyBorder="1" applyAlignment="1">
      <alignment horizontal="right"/>
    </xf>
    <xf numFmtId="37" fontId="17" fillId="0" borderId="1" xfId="3" applyNumberFormat="1" applyFont="1" applyBorder="1"/>
    <xf numFmtId="44" fontId="10" fillId="0" borderId="26" xfId="2" applyFont="1" applyFill="1" applyBorder="1" applyProtection="1">
      <protection locked="0"/>
    </xf>
    <xf numFmtId="166" fontId="10" fillId="0" borderId="26" xfId="2" applyNumberFormat="1" applyFont="1" applyFill="1" applyBorder="1" applyProtection="1"/>
    <xf numFmtId="165" fontId="30" fillId="0" borderId="1" xfId="3" applyNumberFormat="1" applyFont="1" applyBorder="1" applyProtection="1">
      <protection locked="0"/>
    </xf>
    <xf numFmtId="0" fontId="30" fillId="0" borderId="28" xfId="3" applyFont="1" applyBorder="1" applyAlignment="1" applyProtection="1">
      <alignment horizontal="center"/>
      <protection locked="0"/>
    </xf>
    <xf numFmtId="164" fontId="30" fillId="0" borderId="28" xfId="3" applyNumberFormat="1" applyFont="1" applyBorder="1" applyProtection="1">
      <protection locked="0"/>
    </xf>
    <xf numFmtId="0" fontId="30" fillId="8" borderId="30" xfId="3" applyFont="1" applyFill="1" applyBorder="1"/>
    <xf numFmtId="0" fontId="17" fillId="0" borderId="29" xfId="3" applyFont="1" applyBorder="1"/>
    <xf numFmtId="0" fontId="17" fillId="0" borderId="27" xfId="3" applyFont="1" applyBorder="1"/>
    <xf numFmtId="0" fontId="21" fillId="0" borderId="0" xfId="3" applyFont="1" applyAlignment="1">
      <alignment horizontal="center"/>
    </xf>
    <xf numFmtId="0" fontId="33" fillId="0" borderId="0" xfId="3" applyFont="1"/>
    <xf numFmtId="0" fontId="34" fillId="0" borderId="0" xfId="0" applyFont="1"/>
    <xf numFmtId="0" fontId="20" fillId="0" borderId="0" xfId="3" applyFont="1" applyAlignment="1">
      <alignment horizontal="right"/>
    </xf>
    <xf numFmtId="1" fontId="10" fillId="0" borderId="0" xfId="3" applyNumberFormat="1" applyFont="1" applyAlignment="1">
      <alignment horizontal="right"/>
    </xf>
    <xf numFmtId="44" fontId="9" fillId="2" borderId="1" xfId="2" applyFont="1" applyFill="1" applyBorder="1" applyProtection="1"/>
    <xf numFmtId="44" fontId="9" fillId="3" borderId="1" xfId="2" applyFont="1" applyFill="1" applyBorder="1" applyProtection="1"/>
    <xf numFmtId="44" fontId="4" fillId="2" borderId="1" xfId="2" applyFont="1" applyFill="1" applyBorder="1" applyProtection="1"/>
    <xf numFmtId="44" fontId="4" fillId="3" borderId="1" xfId="2" applyFont="1" applyFill="1" applyBorder="1" applyProtection="1"/>
    <xf numFmtId="165" fontId="15" fillId="2" borderId="1" xfId="1" applyNumberFormat="1" applyFont="1" applyFill="1" applyBorder="1" applyProtection="1"/>
    <xf numFmtId="1" fontId="4" fillId="2" borderId="1" xfId="1" applyNumberFormat="1" applyFont="1" applyFill="1" applyBorder="1" applyProtection="1"/>
    <xf numFmtId="166" fontId="4" fillId="2" borderId="1" xfId="2" applyNumberFormat="1" applyFont="1" applyFill="1" applyBorder="1" applyProtection="1"/>
    <xf numFmtId="44" fontId="5" fillId="2" borderId="1" xfId="2" applyFont="1" applyFill="1" applyBorder="1" applyProtection="1"/>
    <xf numFmtId="165" fontId="13" fillId="2" borderId="1" xfId="1" applyNumberFormat="1" applyFont="1" applyFill="1" applyBorder="1" applyProtection="1"/>
    <xf numFmtId="1" fontId="5" fillId="2" borderId="1" xfId="1" applyNumberFormat="1" applyFont="1" applyFill="1" applyBorder="1" applyProtection="1"/>
    <xf numFmtId="44" fontId="4" fillId="0" borderId="0" xfId="2" applyFont="1" applyProtection="1"/>
    <xf numFmtId="165" fontId="4" fillId="0" borderId="0" xfId="1" applyNumberFormat="1" applyFont="1" applyProtection="1"/>
    <xf numFmtId="44" fontId="4" fillId="3" borderId="0" xfId="2" applyFont="1" applyFill="1" applyProtection="1"/>
    <xf numFmtId="44" fontId="5" fillId="3" borderId="1" xfId="2" applyFont="1" applyFill="1" applyBorder="1" applyAlignment="1" applyProtection="1">
      <alignment horizontal="center"/>
    </xf>
    <xf numFmtId="165" fontId="5" fillId="3" borderId="1" xfId="1" applyNumberFormat="1" applyFont="1" applyFill="1" applyBorder="1" applyAlignment="1" applyProtection="1">
      <alignment horizontal="right"/>
    </xf>
    <xf numFmtId="0" fontId="5" fillId="3" borderId="1" xfId="0" applyFont="1" applyFill="1" applyBorder="1" applyAlignment="1">
      <alignment horizontal="center"/>
    </xf>
    <xf numFmtId="165" fontId="15" fillId="3" borderId="1" xfId="1" applyNumberFormat="1" applyFont="1" applyFill="1" applyBorder="1" applyProtection="1"/>
    <xf numFmtId="165" fontId="4" fillId="3" borderId="1" xfId="1" applyNumberFormat="1" applyFont="1" applyFill="1" applyBorder="1" applyProtection="1"/>
    <xf numFmtId="166" fontId="4" fillId="3" borderId="1" xfId="2" applyNumberFormat="1" applyFont="1" applyFill="1" applyBorder="1" applyProtection="1"/>
    <xf numFmtId="44" fontId="5" fillId="3" borderId="1" xfId="2" applyFont="1" applyFill="1" applyBorder="1" applyProtection="1"/>
    <xf numFmtId="165" fontId="13" fillId="3" borderId="1" xfId="1" applyNumberFormat="1" applyFont="1" applyFill="1" applyBorder="1" applyProtection="1"/>
    <xf numFmtId="165" fontId="5" fillId="3" borderId="1" xfId="1" applyNumberFormat="1" applyFont="1" applyFill="1" applyBorder="1" applyProtection="1"/>
    <xf numFmtId="0" fontId="15" fillId="0" borderId="0" xfId="0" applyFont="1"/>
    <xf numFmtId="0" fontId="5" fillId="5" borderId="1" xfId="0" applyFont="1" applyFill="1" applyBorder="1" applyAlignment="1">
      <alignment horizontal="right"/>
    </xf>
    <xf numFmtId="44" fontId="4" fillId="5" borderId="1" xfId="2" applyFont="1" applyFill="1" applyBorder="1" applyProtection="1"/>
    <xf numFmtId="165" fontId="15" fillId="5" borderId="1" xfId="0" applyNumberFormat="1" applyFont="1" applyFill="1" applyBorder="1"/>
    <xf numFmtId="165" fontId="4" fillId="5" borderId="1" xfId="0" applyNumberFormat="1" applyFont="1" applyFill="1" applyBorder="1"/>
    <xf numFmtId="0" fontId="19" fillId="0" borderId="0" xfId="3" applyFont="1" applyAlignment="1">
      <alignment horizontal="left"/>
    </xf>
    <xf numFmtId="15" fontId="32" fillId="0" borderId="0" xfId="3" applyNumberFormat="1" applyFont="1" applyAlignment="1">
      <alignment horizontal="left"/>
    </xf>
    <xf numFmtId="166" fontId="19" fillId="0" borderId="0" xfId="2" applyNumberFormat="1" applyFont="1" applyFill="1" applyAlignment="1" applyProtection="1">
      <alignment horizontal="center"/>
      <protection hidden="1"/>
    </xf>
    <xf numFmtId="0" fontId="23" fillId="0" borderId="0" xfId="3" applyFont="1"/>
    <xf numFmtId="0" fontId="24" fillId="0" borderId="0" xfId="3" applyFont="1" applyAlignment="1">
      <alignment horizontal="left"/>
    </xf>
    <xf numFmtId="43" fontId="19" fillId="0" borderId="0" xfId="1" applyFont="1" applyFill="1" applyAlignment="1" applyProtection="1">
      <alignment horizontal="right"/>
    </xf>
    <xf numFmtId="165" fontId="19" fillId="0" borderId="0" xfId="3" applyNumberFormat="1" applyFont="1" applyAlignment="1">
      <alignment horizontal="right"/>
    </xf>
    <xf numFmtId="165" fontId="19" fillId="0" borderId="0" xfId="1" applyNumberFormat="1" applyFont="1" applyFill="1" applyAlignment="1" applyProtection="1">
      <alignment horizontal="right"/>
    </xf>
    <xf numFmtId="14" fontId="21" fillId="0" borderId="0" xfId="3" applyNumberFormat="1" applyFont="1"/>
    <xf numFmtId="49" fontId="21" fillId="0" borderId="0" xfId="3" applyNumberFormat="1" applyFont="1"/>
    <xf numFmtId="0" fontId="17" fillId="0" borderId="0" xfId="0" applyFont="1"/>
    <xf numFmtId="0" fontId="10" fillId="0" borderId="0" xfId="0" applyFont="1" applyAlignment="1">
      <alignment horizontal="center"/>
    </xf>
    <xf numFmtId="14" fontId="19" fillId="0" borderId="0" xfId="3" applyNumberFormat="1" applyFont="1" applyAlignment="1">
      <alignment horizontal="center"/>
    </xf>
    <xf numFmtId="0" fontId="35" fillId="0" borderId="0" xfId="3" applyFont="1" applyProtection="1">
      <protection locked="0"/>
    </xf>
    <xf numFmtId="167" fontId="5" fillId="0" borderId="0" xfId="0" applyNumberFormat="1" applyFont="1" applyAlignment="1" applyProtection="1">
      <alignment horizontal="center"/>
      <protection locked="0"/>
    </xf>
    <xf numFmtId="0" fontId="21" fillId="8" borderId="0" xfId="3" applyFont="1" applyFill="1"/>
    <xf numFmtId="14" fontId="10" fillId="0" borderId="0" xfId="3" applyNumberFormat="1" applyFont="1" applyAlignment="1">
      <alignment horizontal="center"/>
    </xf>
    <xf numFmtId="44" fontId="29" fillId="4" borderId="3" xfId="3" applyNumberFormat="1" applyFont="1" applyFill="1" applyBorder="1" applyAlignment="1">
      <alignment horizontal="center"/>
    </xf>
    <xf numFmtId="166" fontId="19" fillId="0" borderId="0" xfId="2" applyNumberFormat="1" applyFont="1" applyFill="1" applyProtection="1">
      <protection locked="0"/>
    </xf>
    <xf numFmtId="0" fontId="19" fillId="0" borderId="32" xfId="3" applyFont="1" applyBorder="1" applyAlignment="1">
      <alignment horizontal="left"/>
    </xf>
    <xf numFmtId="0" fontId="10" fillId="4" borderId="33" xfId="3" applyFont="1" applyFill="1" applyBorder="1"/>
    <xf numFmtId="44" fontId="10" fillId="4" borderId="33" xfId="2" applyFont="1" applyFill="1" applyBorder="1" applyProtection="1"/>
    <xf numFmtId="166" fontId="10" fillId="4" borderId="33" xfId="2" applyNumberFormat="1" applyFont="1" applyFill="1" applyBorder="1" applyProtection="1"/>
    <xf numFmtId="166" fontId="10" fillId="4" borderId="34" xfId="2" applyNumberFormat="1" applyFont="1" applyFill="1" applyBorder="1" applyProtection="1"/>
    <xf numFmtId="166" fontId="19" fillId="0" borderId="31" xfId="2" applyNumberFormat="1" applyFont="1" applyFill="1" applyBorder="1" applyAlignment="1" applyProtection="1">
      <alignment horizontal="left"/>
    </xf>
    <xf numFmtId="0" fontId="19" fillId="9" borderId="32" xfId="3" applyFont="1" applyFill="1" applyBorder="1" applyAlignment="1">
      <alignment horizontal="left"/>
    </xf>
    <xf numFmtId="10" fontId="26" fillId="9" borderId="0" xfId="4" applyNumberFormat="1" applyFont="1" applyFill="1" applyAlignment="1" applyProtection="1">
      <alignment horizontal="center"/>
      <protection locked="0"/>
    </xf>
    <xf numFmtId="0" fontId="36" fillId="0" borderId="0" xfId="3" applyFont="1" applyAlignment="1">
      <alignment horizontal="center"/>
    </xf>
    <xf numFmtId="44" fontId="5" fillId="9" borderId="0" xfId="2" applyFont="1" applyFill="1" applyAlignment="1">
      <alignment horizontal="left"/>
    </xf>
    <xf numFmtId="0" fontId="4" fillId="9" borderId="0" xfId="0" applyFont="1" applyFill="1"/>
    <xf numFmtId="0" fontId="6" fillId="9" borderId="0" xfId="0" applyFont="1" applyFill="1" applyProtection="1">
      <protection hidden="1"/>
    </xf>
    <xf numFmtId="0" fontId="4" fillId="9" borderId="0" xfId="0" applyFont="1" applyFill="1" applyProtection="1">
      <protection hidden="1"/>
    </xf>
    <xf numFmtId="0" fontId="19" fillId="10" borderId="36" xfId="3" applyFont="1" applyFill="1" applyBorder="1" applyAlignment="1">
      <alignment horizontal="right"/>
    </xf>
    <xf numFmtId="0" fontId="19" fillId="10" borderId="37" xfId="3" applyFont="1" applyFill="1" applyBorder="1"/>
    <xf numFmtId="37" fontId="21" fillId="10" borderId="37" xfId="3" applyNumberFormat="1" applyFont="1" applyFill="1" applyBorder="1"/>
    <xf numFmtId="0" fontId="21" fillId="10" borderId="37" xfId="3" applyFont="1" applyFill="1" applyBorder="1"/>
    <xf numFmtId="0" fontId="21" fillId="10" borderId="38" xfId="3" applyFont="1" applyFill="1" applyBorder="1"/>
    <xf numFmtId="166" fontId="19" fillId="10" borderId="35" xfId="2" applyNumberFormat="1" applyFont="1" applyFill="1" applyBorder="1"/>
    <xf numFmtId="10" fontId="26" fillId="11" borderId="0" xfId="4" applyNumberFormat="1" applyFont="1" applyFill="1" applyAlignment="1" applyProtection="1">
      <alignment horizontal="center"/>
      <protection locked="0"/>
    </xf>
    <xf numFmtId="0" fontId="19" fillId="0" borderId="32" xfId="3" applyFont="1" applyBorder="1" applyAlignment="1">
      <alignment horizontal="right"/>
    </xf>
    <xf numFmtId="165" fontId="22" fillId="0" borderId="0" xfId="1" applyNumberFormat="1" applyFont="1" applyFill="1" applyAlignment="1" applyProtection="1">
      <alignment horizontal="center"/>
    </xf>
    <xf numFmtId="165" fontId="19" fillId="0" borderId="0" xfId="1" applyNumberFormat="1" applyFont="1" applyFill="1" applyAlignment="1" applyProtection="1">
      <alignment horizontal="center"/>
    </xf>
    <xf numFmtId="0" fontId="28" fillId="0" borderId="0" xfId="3" applyFont="1" applyAlignment="1" applyProtection="1">
      <alignment vertical="top" wrapText="1"/>
      <protection locked="0"/>
    </xf>
    <xf numFmtId="0" fontId="20" fillId="0" borderId="0" xfId="3" applyFont="1" applyAlignment="1">
      <alignment horizontal="center"/>
    </xf>
    <xf numFmtId="37" fontId="20" fillId="0" borderId="0" xfId="3" applyNumberFormat="1" applyFont="1" applyAlignment="1">
      <alignment horizontal="center"/>
    </xf>
    <xf numFmtId="14" fontId="19" fillId="9" borderId="0" xfId="3" applyNumberFormat="1" applyFont="1" applyFill="1" applyAlignment="1">
      <alignment horizontal="center"/>
    </xf>
    <xf numFmtId="165" fontId="4" fillId="2" borderId="23" xfId="1" applyNumberFormat="1" applyFont="1" applyFill="1" applyBorder="1" applyAlignment="1">
      <alignment horizontal="center"/>
    </xf>
    <xf numFmtId="165" fontId="4" fillId="2" borderId="24" xfId="1" applyNumberFormat="1" applyFont="1" applyFill="1" applyBorder="1" applyAlignment="1">
      <alignment horizontal="center"/>
    </xf>
    <xf numFmtId="165" fontId="4" fillId="3" borderId="23" xfId="1" applyNumberFormat="1" applyFont="1" applyFill="1" applyBorder="1" applyAlignment="1">
      <alignment horizontal="center"/>
    </xf>
    <xf numFmtId="165" fontId="4" fillId="3" borderId="24" xfId="1" applyNumberFormat="1" applyFont="1" applyFill="1" applyBorder="1" applyAlignment="1">
      <alignment horizontal="center"/>
    </xf>
    <xf numFmtId="44" fontId="11" fillId="0" borderId="0" xfId="2" applyFont="1" applyAlignment="1">
      <alignment horizontal="center"/>
    </xf>
    <xf numFmtId="0" fontId="16" fillId="9" borderId="0" xfId="3" applyFont="1" applyFill="1" applyAlignment="1">
      <alignment horizontal="right"/>
    </xf>
    <xf numFmtId="14" fontId="19" fillId="0" borderId="0" xfId="3" applyNumberFormat="1" applyFont="1" applyAlignment="1">
      <alignment horizontal="center"/>
    </xf>
    <xf numFmtId="165" fontId="5" fillId="2" borderId="23" xfId="1" applyNumberFormat="1" applyFont="1" applyFill="1" applyBorder="1" applyAlignment="1">
      <alignment horizontal="center"/>
    </xf>
    <xf numFmtId="165" fontId="5" fillId="2" borderId="24" xfId="1" applyNumberFormat="1" applyFont="1" applyFill="1" applyBorder="1" applyAlignment="1">
      <alignment horizontal="center"/>
    </xf>
    <xf numFmtId="165" fontId="5" fillId="3" borderId="23" xfId="1" applyNumberFormat="1" applyFont="1" applyFill="1" applyBorder="1" applyAlignment="1" applyProtection="1">
      <alignment horizontal="center"/>
    </xf>
    <xf numFmtId="165" fontId="5" fillId="3" borderId="24" xfId="1" applyNumberFormat="1" applyFont="1" applyFill="1" applyBorder="1" applyAlignment="1" applyProtection="1">
      <alignment horizontal="center"/>
    </xf>
    <xf numFmtId="0" fontId="14" fillId="0" borderId="0" xfId="0" applyFont="1" applyAlignment="1">
      <alignment horizontal="center"/>
    </xf>
  </cellXfs>
  <cellStyles count="5">
    <cellStyle name="Comma" xfId="1" builtinId="3"/>
    <cellStyle name="Currency" xfId="2" builtinId="4"/>
    <cellStyle name="Normal" xfId="0" builtinId="0"/>
    <cellStyle name="Normal_Oxford2001GCCost" xfId="3" xr:uid="{00000000-0005-0000-0000-000003000000}"/>
    <cellStyle name="Percent" xfId="4" builtinId="5"/>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zoomScale="120" zoomScaleNormal="120" zoomScalePageLayoutView="90" workbookViewId="0">
      <selection activeCell="G15" sqref="G15"/>
    </sheetView>
  </sheetViews>
  <sheetFormatPr defaultColWidth="15" defaultRowHeight="14.5" x14ac:dyDescent="0.35"/>
  <cols>
    <col min="1" max="1" width="3.453125" style="66" customWidth="1"/>
    <col min="2" max="2" width="6" style="66" customWidth="1"/>
    <col min="3" max="3" width="34.1796875" style="66" bestFit="1" customWidth="1"/>
    <col min="4" max="4" width="16.453125" style="66" bestFit="1" customWidth="1"/>
    <col min="5" max="5" width="9.54296875" style="66" customWidth="1"/>
    <col min="6" max="6" width="9.1796875" style="89" customWidth="1"/>
    <col min="7" max="9" width="13.7265625" style="66" customWidth="1"/>
    <col min="10" max="10" width="14.7265625" style="66" customWidth="1"/>
    <col min="11" max="11" width="2.7265625" style="66" hidden="1" customWidth="1"/>
    <col min="12" max="12" width="6.7265625" style="66" hidden="1" customWidth="1"/>
    <col min="13" max="13" width="15" style="66" hidden="1" customWidth="1"/>
    <col min="14" max="15" width="15" style="66" customWidth="1"/>
    <col min="16" max="16384" width="15" style="66"/>
  </cols>
  <sheetData>
    <row r="1" spans="2:13" x14ac:dyDescent="0.35">
      <c r="B1" s="67"/>
      <c r="C1" s="67" t="s">
        <v>117</v>
      </c>
      <c r="D1" s="205" t="s">
        <v>121</v>
      </c>
      <c r="E1" s="205"/>
      <c r="F1" s="205"/>
      <c r="G1" s="205"/>
      <c r="H1" s="205"/>
      <c r="I1" s="206" t="e">
        <f>#REF!+60</f>
        <v>#REF!</v>
      </c>
      <c r="J1" s="205"/>
    </row>
    <row r="2" spans="2:13" x14ac:dyDescent="0.35">
      <c r="B2" s="67"/>
      <c r="C2" s="67" t="s">
        <v>112</v>
      </c>
      <c r="D2" s="230"/>
      <c r="E2" s="230"/>
      <c r="F2" s="205"/>
      <c r="G2" s="205"/>
      <c r="H2" s="205"/>
      <c r="I2" s="206"/>
      <c r="J2" s="205"/>
    </row>
    <row r="3" spans="2:13" ht="15" thickBot="1" x14ac:dyDescent="0.4">
      <c r="B3" s="67"/>
      <c r="C3" s="67"/>
      <c r="D3" s="205"/>
      <c r="E3" s="205"/>
      <c r="F3" s="205"/>
      <c r="G3" s="205"/>
      <c r="H3" s="205"/>
      <c r="I3" s="206"/>
      <c r="J3" s="205"/>
    </row>
    <row r="4" spans="2:13" ht="15" thickBot="1" x14ac:dyDescent="0.4">
      <c r="B4" s="67"/>
      <c r="C4" s="67" t="s">
        <v>0</v>
      </c>
      <c r="D4" s="229">
        <v>5326740</v>
      </c>
      <c r="E4" s="205"/>
      <c r="F4" s="205"/>
      <c r="G4" s="205"/>
      <c r="H4" s="205"/>
      <c r="I4" s="205"/>
      <c r="J4" s="205"/>
    </row>
    <row r="5" spans="2:13" x14ac:dyDescent="0.35">
      <c r="B5" s="67"/>
      <c r="C5" s="67" t="s">
        <v>1</v>
      </c>
      <c r="D5" s="207" t="s">
        <v>2</v>
      </c>
      <c r="E5" s="111" t="str">
        <f>LOOKUP(D5,L7:L11,M7:M11)</f>
        <v>Construction Manager as Constructor</v>
      </c>
      <c r="F5" s="208"/>
      <c r="G5" s="208"/>
      <c r="H5" s="208"/>
      <c r="I5" s="205"/>
      <c r="J5" s="209"/>
    </row>
    <row r="6" spans="2:13" x14ac:dyDescent="0.35">
      <c r="B6" s="67"/>
      <c r="C6" s="67"/>
      <c r="D6" s="205"/>
      <c r="E6" s="205"/>
      <c r="F6" s="205"/>
      <c r="G6" s="205"/>
      <c r="H6" s="205"/>
      <c r="I6" s="205"/>
      <c r="J6" s="205"/>
    </row>
    <row r="7" spans="2:13" x14ac:dyDescent="0.35">
      <c r="C7" s="67"/>
      <c r="D7" s="248" t="s">
        <v>3</v>
      </c>
      <c r="E7" s="248"/>
      <c r="F7" s="249" t="s">
        <v>4</v>
      </c>
      <c r="G7" s="249"/>
      <c r="L7" s="110" t="s">
        <v>2</v>
      </c>
      <c r="M7" s="66" t="s">
        <v>5</v>
      </c>
    </row>
    <row r="8" spans="2:13" x14ac:dyDescent="0.35">
      <c r="C8" s="67" t="s">
        <v>6</v>
      </c>
      <c r="D8" s="250">
        <v>46388</v>
      </c>
      <c r="E8" s="250"/>
      <c r="F8" s="250">
        <v>46553</v>
      </c>
      <c r="G8" s="250"/>
      <c r="L8" s="173" t="s">
        <v>7</v>
      </c>
      <c r="M8" s="66" t="s">
        <v>8</v>
      </c>
    </row>
    <row r="9" spans="2:13" x14ac:dyDescent="0.35">
      <c r="C9" s="67" t="s">
        <v>9</v>
      </c>
      <c r="D9" s="250">
        <v>46706</v>
      </c>
      <c r="E9" s="250"/>
      <c r="F9" s="250">
        <v>46970</v>
      </c>
      <c r="G9" s="250"/>
      <c r="L9" s="173" t="s">
        <v>10</v>
      </c>
      <c r="M9" s="66" t="s">
        <v>11</v>
      </c>
    </row>
    <row r="10" spans="2:13" x14ac:dyDescent="0.35">
      <c r="C10" s="67"/>
      <c r="D10" s="217"/>
      <c r="E10" s="217"/>
      <c r="F10" s="217"/>
      <c r="G10" s="217"/>
      <c r="L10" s="173" t="s">
        <v>12</v>
      </c>
      <c r="M10" s="66" t="s">
        <v>13</v>
      </c>
    </row>
    <row r="11" spans="2:13" x14ac:dyDescent="0.35">
      <c r="E11" s="176" t="s">
        <v>14</v>
      </c>
      <c r="F11" s="68" t="s">
        <v>15</v>
      </c>
      <c r="G11" s="176" t="s">
        <v>16</v>
      </c>
      <c r="L11" s="173" t="s">
        <v>17</v>
      </c>
      <c r="M11" s="66" t="s">
        <v>18</v>
      </c>
    </row>
    <row r="12" spans="2:13" x14ac:dyDescent="0.35">
      <c r="C12" s="67" t="s">
        <v>19</v>
      </c>
      <c r="D12" s="210" t="s">
        <v>20</v>
      </c>
      <c r="E12" s="211">
        <f>G12/30</f>
        <v>10.6</v>
      </c>
      <c r="F12" s="69">
        <f>G12/7</f>
        <v>45.428571428571431</v>
      </c>
      <c r="G12" s="212">
        <f>D9-D8</f>
        <v>318</v>
      </c>
    </row>
    <row r="13" spans="2:13" x14ac:dyDescent="0.35">
      <c r="C13" s="176"/>
      <c r="D13" s="210" t="s">
        <v>4</v>
      </c>
      <c r="E13" s="211">
        <f>G13/30</f>
        <v>13.9</v>
      </c>
      <c r="F13" s="69">
        <f>G13/7</f>
        <v>59.571428571428569</v>
      </c>
      <c r="G13" s="212">
        <f>F9-F8</f>
        <v>417</v>
      </c>
      <c r="J13" s="213"/>
    </row>
    <row r="14" spans="2:13" x14ac:dyDescent="0.35">
      <c r="C14" s="67"/>
      <c r="D14" s="245"/>
      <c r="E14" s="245"/>
      <c r="F14" s="70"/>
      <c r="J14" s="214"/>
    </row>
    <row r="15" spans="2:13" ht="21" customHeight="1" x14ac:dyDescent="0.35">
      <c r="C15" s="67" t="s">
        <v>21</v>
      </c>
      <c r="D15" s="246">
        <v>264800</v>
      </c>
      <c r="E15" s="246"/>
      <c r="F15" s="70" t="s">
        <v>22</v>
      </c>
      <c r="J15" s="214"/>
    </row>
    <row r="17" spans="2:10" ht="15" thickBot="1" x14ac:dyDescent="0.4">
      <c r="B17" s="65" t="s">
        <v>23</v>
      </c>
      <c r="C17" s="65"/>
      <c r="D17" s="65"/>
      <c r="E17" s="65"/>
      <c r="F17" s="70"/>
      <c r="G17" s="65"/>
      <c r="H17" s="65"/>
      <c r="I17" s="65"/>
      <c r="J17" s="65"/>
    </row>
    <row r="18" spans="2:10" x14ac:dyDescent="0.35">
      <c r="B18" s="65"/>
      <c r="C18" s="71"/>
      <c r="D18" s="72"/>
      <c r="E18" s="73"/>
      <c r="F18" s="74"/>
      <c r="G18" s="73" t="s">
        <v>24</v>
      </c>
      <c r="H18" s="73" t="s">
        <v>25</v>
      </c>
      <c r="I18" s="73" t="s">
        <v>26</v>
      </c>
      <c r="J18" s="75" t="s">
        <v>27</v>
      </c>
    </row>
    <row r="19" spans="2:10" ht="15" thickBot="1" x14ac:dyDescent="0.4">
      <c r="B19" s="65"/>
      <c r="C19" s="76" t="s">
        <v>28</v>
      </c>
      <c r="D19" s="77"/>
      <c r="E19" s="77"/>
      <c r="F19" s="78"/>
      <c r="G19" s="79" t="s">
        <v>27</v>
      </c>
      <c r="H19" s="79" t="s">
        <v>27</v>
      </c>
      <c r="I19" s="79" t="s">
        <v>27</v>
      </c>
      <c r="J19" s="80" t="s">
        <v>29</v>
      </c>
    </row>
    <row r="20" spans="2:10" x14ac:dyDescent="0.35">
      <c r="B20" s="65"/>
      <c r="C20" s="65" t="s">
        <v>30</v>
      </c>
      <c r="E20" s="65"/>
      <c r="F20" s="70"/>
      <c r="G20" s="82">
        <v>0</v>
      </c>
      <c r="H20" s="83">
        <f>'Staff Hours'!AT28</f>
        <v>400</v>
      </c>
      <c r="I20" s="82">
        <v>0</v>
      </c>
      <c r="J20" s="83">
        <f>SUM(G20:I20)</f>
        <v>400</v>
      </c>
    </row>
    <row r="21" spans="2:10" x14ac:dyDescent="0.35">
      <c r="B21" s="65"/>
      <c r="C21" s="65" t="s">
        <v>31</v>
      </c>
      <c r="D21" s="81"/>
      <c r="E21" s="65"/>
      <c r="F21" s="70"/>
      <c r="G21" s="223">
        <v>0</v>
      </c>
      <c r="H21" s="82"/>
      <c r="I21" s="83">
        <v>0</v>
      </c>
      <c r="J21" s="83">
        <f>SUM(G21:I21)</f>
        <v>0</v>
      </c>
    </row>
    <row r="22" spans="2:10" x14ac:dyDescent="0.35">
      <c r="B22" s="65"/>
      <c r="C22" s="65" t="s">
        <v>32</v>
      </c>
      <c r="D22" s="81"/>
      <c r="E22" s="65"/>
      <c r="F22" s="70"/>
      <c r="G22" s="82">
        <v>0</v>
      </c>
      <c r="H22" s="83">
        <f>'Staff Hours'!AT56</f>
        <v>400</v>
      </c>
      <c r="I22" s="82">
        <v>0</v>
      </c>
      <c r="J22" s="83">
        <f t="shared" ref="J22:J24" si="0">SUM(G22:I22)</f>
        <v>400</v>
      </c>
    </row>
    <row r="23" spans="2:10" x14ac:dyDescent="0.35">
      <c r="B23" s="65"/>
      <c r="C23" s="65" t="s">
        <v>33</v>
      </c>
      <c r="D23" s="81"/>
      <c r="E23" s="65"/>
      <c r="F23" s="70"/>
      <c r="G23" s="83">
        <f>'Construction Support'!G30</f>
        <v>0</v>
      </c>
      <c r="H23" s="83">
        <f>'Construction Support'!H30</f>
        <v>0</v>
      </c>
      <c r="I23" s="83">
        <f>'Construction Support'!I30</f>
        <v>0</v>
      </c>
      <c r="J23" s="83">
        <f t="shared" si="0"/>
        <v>0</v>
      </c>
    </row>
    <row r="24" spans="2:10" x14ac:dyDescent="0.35">
      <c r="B24" s="65"/>
      <c r="C24" s="65" t="s">
        <v>34</v>
      </c>
      <c r="D24" s="81"/>
      <c r="E24" s="65"/>
      <c r="F24" s="70"/>
      <c r="G24" s="83">
        <f>'Construction Support'!G42</f>
        <v>10</v>
      </c>
      <c r="H24" s="83">
        <f>'Construction Support'!H42</f>
        <v>0</v>
      </c>
      <c r="I24" s="83">
        <f>'Construction Support'!I42</f>
        <v>0</v>
      </c>
      <c r="J24" s="83">
        <f t="shared" si="0"/>
        <v>10</v>
      </c>
    </row>
    <row r="25" spans="2:10" ht="15" thickBot="1" x14ac:dyDescent="0.4">
      <c r="B25" s="65"/>
      <c r="C25" s="65"/>
      <c r="D25" s="65"/>
      <c r="E25" s="65"/>
      <c r="F25" s="70"/>
      <c r="G25" s="83"/>
      <c r="H25" s="83"/>
      <c r="I25" s="83"/>
      <c r="J25" s="83"/>
    </row>
    <row r="26" spans="2:10" ht="15" thickBot="1" x14ac:dyDescent="0.4">
      <c r="B26" s="65"/>
      <c r="C26" s="84" t="s">
        <v>35</v>
      </c>
      <c r="D26" s="85"/>
      <c r="E26" s="85"/>
      <c r="F26" s="86"/>
      <c r="G26" s="87">
        <f>SUM(G20:G25)</f>
        <v>10</v>
      </c>
      <c r="H26" s="87">
        <f>SUM(H20:H25)</f>
        <v>800</v>
      </c>
      <c r="I26" s="87">
        <f>SUM(I20:I25)</f>
        <v>0</v>
      </c>
      <c r="J26" s="88">
        <f>SUM(J20:J25)</f>
        <v>810</v>
      </c>
    </row>
    <row r="27" spans="2:10" x14ac:dyDescent="0.35">
      <c r="G27" s="89"/>
      <c r="H27" s="89"/>
      <c r="I27" s="89"/>
      <c r="J27" s="89"/>
    </row>
    <row r="28" spans="2:10" x14ac:dyDescent="0.35">
      <c r="G28" s="89"/>
      <c r="H28" s="89"/>
      <c r="I28" s="90" t="s">
        <v>36</v>
      </c>
      <c r="J28" s="91">
        <f>IF(D4&gt;0,J26/D4,"N/A")</f>
        <v>1.5206298786875274E-4</v>
      </c>
    </row>
    <row r="29" spans="2:10" x14ac:dyDescent="0.35">
      <c r="G29" s="89"/>
      <c r="H29" s="89"/>
      <c r="I29" s="69" t="s">
        <v>37</v>
      </c>
      <c r="J29" s="231"/>
    </row>
    <row r="30" spans="2:10" x14ac:dyDescent="0.35">
      <c r="G30" s="89"/>
      <c r="H30" s="89"/>
      <c r="I30" s="69"/>
      <c r="J30" s="243"/>
    </row>
    <row r="31" spans="2:10" x14ac:dyDescent="0.35">
      <c r="B31" s="92"/>
      <c r="C31" s="237" t="s">
        <v>118</v>
      </c>
      <c r="D31" s="242">
        <v>0</v>
      </c>
      <c r="E31" s="238" t="s">
        <v>113</v>
      </c>
      <c r="F31" s="239"/>
      <c r="G31" s="240"/>
      <c r="H31" s="241"/>
      <c r="I31" s="67"/>
      <c r="J31" s="93"/>
    </row>
    <row r="32" spans="2:10" x14ac:dyDescent="0.35">
      <c r="B32" s="92"/>
      <c r="I32" s="67" t="s">
        <v>38</v>
      </c>
      <c r="J32" s="94">
        <f>'Staff Cashflow'!AD29</f>
        <v>40</v>
      </c>
    </row>
    <row r="33" spans="1:11" x14ac:dyDescent="0.35">
      <c r="B33" s="92"/>
      <c r="I33" s="67" t="s">
        <v>39</v>
      </c>
      <c r="J33" s="94">
        <f>'Staff Cashflow'!AD57</f>
        <v>40</v>
      </c>
    </row>
    <row r="34" spans="1:11" ht="15" thickBot="1" x14ac:dyDescent="0.4">
      <c r="B34" s="92"/>
      <c r="I34" s="67"/>
      <c r="J34" s="93"/>
    </row>
    <row r="35" spans="1:11" x14ac:dyDescent="0.35">
      <c r="C35" s="95"/>
      <c r="D35" s="96"/>
      <c r="E35" s="96"/>
      <c r="F35" s="97"/>
      <c r="G35" s="96"/>
      <c r="H35" s="96"/>
      <c r="I35" s="98" t="s">
        <v>40</v>
      </c>
      <c r="J35" s="99">
        <f>SUM(J28:J31)</f>
        <v>1.5206298786875274E-4</v>
      </c>
    </row>
    <row r="36" spans="1:11" ht="15" thickBot="1" x14ac:dyDescent="0.4">
      <c r="C36" s="100"/>
      <c r="D36" s="101"/>
      <c r="E36" s="101"/>
      <c r="F36" s="102"/>
      <c r="G36" s="101"/>
      <c r="H36" s="101"/>
      <c r="I36" s="103" t="s">
        <v>41</v>
      </c>
      <c r="J36" s="104">
        <f>J35*D4</f>
        <v>810</v>
      </c>
    </row>
    <row r="38" spans="1:11" x14ac:dyDescent="0.35">
      <c r="B38" s="218" t="s">
        <v>42</v>
      </c>
      <c r="C38" s="106"/>
      <c r="D38" s="106"/>
      <c r="E38" s="106"/>
      <c r="F38" s="107"/>
      <c r="G38" s="106"/>
      <c r="H38" s="106"/>
      <c r="I38" s="106"/>
      <c r="J38" s="106"/>
    </row>
    <row r="39" spans="1:11" ht="103.9" customHeight="1" x14ac:dyDescent="0.35">
      <c r="B39" s="105"/>
      <c r="C39" s="247" t="s">
        <v>115</v>
      </c>
      <c r="D39" s="247"/>
      <c r="E39" s="247"/>
      <c r="F39" s="247"/>
      <c r="G39" s="247"/>
      <c r="H39" s="247"/>
      <c r="I39" s="247"/>
      <c r="J39" s="247"/>
    </row>
    <row r="40" spans="1:11" x14ac:dyDescent="0.35">
      <c r="B40" s="108"/>
      <c r="C40" s="108"/>
      <c r="D40" s="108"/>
      <c r="E40" s="108"/>
      <c r="F40" s="109"/>
      <c r="G40" s="108"/>
      <c r="H40" s="108"/>
      <c r="I40" s="108"/>
      <c r="J40" s="108"/>
    </row>
    <row r="41" spans="1:11" x14ac:dyDescent="0.35">
      <c r="B41" s="108"/>
      <c r="C41" s="108"/>
      <c r="D41" s="108"/>
      <c r="E41" s="108"/>
      <c r="F41" s="109"/>
      <c r="G41" s="108"/>
      <c r="H41" s="108"/>
      <c r="I41" s="108"/>
      <c r="J41" s="108"/>
    </row>
    <row r="42" spans="1:11" ht="21" customHeight="1" x14ac:dyDescent="0.35">
      <c r="B42" s="108"/>
      <c r="C42" s="108"/>
      <c r="D42" s="108"/>
      <c r="E42" s="108"/>
      <c r="F42" s="109"/>
      <c r="G42" s="108"/>
      <c r="H42" s="108"/>
      <c r="I42" s="108"/>
      <c r="J42" s="108"/>
    </row>
    <row r="43" spans="1:11" x14ac:dyDescent="0.35">
      <c r="B43" s="108"/>
      <c r="C43" s="108"/>
      <c r="D43" s="108"/>
      <c r="E43" s="108"/>
      <c r="F43" s="109"/>
      <c r="G43" s="108"/>
      <c r="H43" s="108"/>
      <c r="I43" s="108"/>
      <c r="J43" s="108"/>
    </row>
    <row r="44" spans="1:11" x14ac:dyDescent="0.35">
      <c r="B44" s="108"/>
      <c r="C44" s="108"/>
      <c r="D44" s="108"/>
      <c r="E44" s="108"/>
      <c r="F44" s="109"/>
      <c r="G44" s="108"/>
      <c r="H44" s="108"/>
      <c r="I44" s="108"/>
      <c r="J44" s="108"/>
    </row>
    <row r="45" spans="1:11" x14ac:dyDescent="0.35">
      <c r="B45" s="108"/>
      <c r="C45" s="108"/>
      <c r="D45" s="108"/>
      <c r="E45" s="108"/>
      <c r="F45" s="109"/>
      <c r="G45" s="108"/>
      <c r="H45" s="108"/>
      <c r="I45" s="108"/>
      <c r="J45" s="108"/>
    </row>
    <row r="46" spans="1:11" x14ac:dyDescent="0.35">
      <c r="B46" s="108"/>
      <c r="C46" s="108"/>
      <c r="D46" s="108"/>
      <c r="E46" s="108"/>
      <c r="F46" s="109"/>
      <c r="G46" s="108"/>
      <c r="H46" s="108"/>
      <c r="I46" s="108"/>
      <c r="J46" s="108"/>
    </row>
    <row r="47" spans="1:11" ht="18" customHeight="1" x14ac:dyDescent="0.35">
      <c r="B47" s="108"/>
      <c r="C47" s="108"/>
      <c r="D47" s="108"/>
      <c r="E47" s="108"/>
      <c r="F47" s="109"/>
      <c r="G47" s="108"/>
      <c r="H47" s="108"/>
      <c r="I47" s="108"/>
      <c r="J47" s="108"/>
    </row>
    <row r="48" spans="1:11" s="220" customFormat="1" ht="18" customHeight="1" x14ac:dyDescent="0.35">
      <c r="A48" s="66"/>
      <c r="B48" s="108"/>
      <c r="C48" s="108"/>
      <c r="D48" s="108"/>
      <c r="E48" s="108"/>
      <c r="F48" s="109"/>
      <c r="G48" s="108"/>
      <c r="H48" s="108"/>
      <c r="I48" s="108"/>
      <c r="J48" s="108"/>
      <c r="K48" s="66"/>
    </row>
    <row r="49" spans="2:10" ht="18" customHeight="1" x14ac:dyDescent="0.35">
      <c r="B49" s="108"/>
      <c r="C49" s="108"/>
      <c r="D49" s="108"/>
      <c r="E49" s="108"/>
      <c r="F49" s="108"/>
      <c r="G49" s="108"/>
      <c r="H49" s="108"/>
      <c r="I49" s="108"/>
      <c r="J49" s="108"/>
    </row>
    <row r="50" spans="2:10" ht="18" customHeight="1" x14ac:dyDescent="0.35">
      <c r="B50" s="108"/>
      <c r="C50" s="108"/>
      <c r="D50" s="108"/>
      <c r="E50" s="108"/>
      <c r="F50" s="109"/>
      <c r="G50" s="108"/>
      <c r="H50" s="108"/>
      <c r="I50" s="108"/>
      <c r="J50" s="108"/>
    </row>
    <row r="51" spans="2:10" ht="18" customHeight="1" x14ac:dyDescent="0.35">
      <c r="B51" s="108"/>
      <c r="C51" s="108"/>
      <c r="D51" s="108"/>
      <c r="E51" s="108"/>
      <c r="F51" s="109"/>
      <c r="G51" s="108"/>
      <c r="H51" s="108"/>
      <c r="I51" s="108"/>
      <c r="J51" s="108"/>
    </row>
    <row r="52" spans="2:10" x14ac:dyDescent="0.35">
      <c r="B52" s="108"/>
      <c r="C52" s="108"/>
      <c r="D52" s="108"/>
      <c r="E52" s="108"/>
      <c r="F52" s="109"/>
      <c r="G52" s="108"/>
      <c r="H52" s="108"/>
      <c r="I52" s="108"/>
      <c r="J52" s="108"/>
    </row>
    <row r="53" spans="2:10" ht="15" customHeight="1" x14ac:dyDescent="0.35">
      <c r="B53" s="108"/>
      <c r="C53" s="108"/>
      <c r="D53" s="108"/>
      <c r="E53" s="108"/>
      <c r="F53" s="109"/>
      <c r="G53" s="108"/>
      <c r="H53" s="108"/>
      <c r="I53" s="108"/>
      <c r="J53" s="108"/>
    </row>
    <row r="54" spans="2:10" x14ac:dyDescent="0.35">
      <c r="B54" s="108"/>
      <c r="C54" s="108"/>
      <c r="D54" s="108"/>
      <c r="E54" s="108"/>
      <c r="F54" s="109"/>
      <c r="G54" s="108"/>
      <c r="H54" s="108"/>
      <c r="I54" s="108"/>
      <c r="J54" s="108"/>
    </row>
    <row r="55" spans="2:10" ht="15" customHeight="1" x14ac:dyDescent="0.35">
      <c r="B55" s="108"/>
      <c r="C55" s="108"/>
      <c r="D55" s="108"/>
      <c r="E55" s="108"/>
      <c r="F55" s="109"/>
      <c r="G55" s="108"/>
      <c r="H55" s="108"/>
      <c r="I55" s="108"/>
      <c r="J55" s="108"/>
    </row>
    <row r="56" spans="2:10" ht="15.75" customHeight="1" x14ac:dyDescent="0.35">
      <c r="B56" s="108"/>
      <c r="C56" s="108"/>
      <c r="D56" s="108"/>
      <c r="E56" s="108"/>
      <c r="F56" s="109"/>
      <c r="G56" s="108"/>
      <c r="H56" s="108"/>
      <c r="I56" s="108"/>
      <c r="J56" s="108"/>
    </row>
    <row r="57" spans="2:10" x14ac:dyDescent="0.35">
      <c r="B57" s="108"/>
      <c r="C57" s="108"/>
      <c r="D57" s="108"/>
      <c r="E57" s="108"/>
      <c r="F57" s="109"/>
      <c r="G57" s="108"/>
      <c r="H57" s="108"/>
      <c r="I57" s="108"/>
      <c r="J57" s="108"/>
    </row>
    <row r="58" spans="2:10" x14ac:dyDescent="0.35">
      <c r="B58" s="108"/>
      <c r="C58" s="108"/>
      <c r="D58" s="108"/>
      <c r="E58" s="108"/>
      <c r="F58" s="109"/>
      <c r="G58" s="108"/>
      <c r="H58" s="108"/>
      <c r="I58" s="108"/>
      <c r="J58" s="108"/>
    </row>
    <row r="59" spans="2:10" x14ac:dyDescent="0.35">
      <c r="B59" s="108"/>
      <c r="C59" s="108"/>
      <c r="D59" s="108"/>
      <c r="E59" s="108"/>
      <c r="F59" s="109"/>
      <c r="G59" s="108"/>
      <c r="H59" s="108"/>
      <c r="I59" s="108"/>
      <c r="J59" s="108"/>
    </row>
    <row r="60" spans="2:10" x14ac:dyDescent="0.35">
      <c r="B60" s="108"/>
      <c r="C60" s="108"/>
      <c r="D60" s="108"/>
      <c r="E60" s="108"/>
      <c r="F60" s="109"/>
      <c r="G60" s="108"/>
      <c r="H60" s="108"/>
      <c r="I60" s="108"/>
      <c r="J60" s="108"/>
    </row>
    <row r="61" spans="2:10" ht="15" customHeight="1" x14ac:dyDescent="0.35">
      <c r="B61" s="108"/>
      <c r="C61" s="108"/>
      <c r="D61" s="108"/>
      <c r="E61" s="108"/>
      <c r="F61" s="109"/>
      <c r="G61" s="108"/>
      <c r="H61" s="108"/>
      <c r="I61" s="108"/>
      <c r="J61" s="108"/>
    </row>
    <row r="62" spans="2:10" ht="15" customHeight="1" x14ac:dyDescent="0.35">
      <c r="B62" s="108"/>
      <c r="C62" s="108"/>
      <c r="D62" s="108"/>
      <c r="E62" s="108"/>
      <c r="F62" s="109"/>
      <c r="G62" s="108"/>
      <c r="H62" s="108"/>
      <c r="I62" s="108"/>
      <c r="J62" s="108"/>
    </row>
    <row r="63" spans="2:10" x14ac:dyDescent="0.35">
      <c r="B63" s="108"/>
      <c r="C63" s="108"/>
      <c r="D63" s="108"/>
      <c r="E63" s="108"/>
      <c r="F63" s="109"/>
      <c r="G63" s="108"/>
      <c r="H63" s="108"/>
      <c r="I63" s="108"/>
      <c r="J63" s="108"/>
    </row>
    <row r="64" spans="2:10" x14ac:dyDescent="0.35">
      <c r="B64" s="108"/>
      <c r="C64" s="108"/>
      <c r="D64" s="108"/>
      <c r="E64" s="108"/>
      <c r="F64" s="109"/>
      <c r="G64" s="108"/>
      <c r="H64" s="108"/>
      <c r="I64" s="108"/>
      <c r="J64" s="108"/>
    </row>
    <row r="65" spans="2:10" ht="86.5" customHeight="1" x14ac:dyDescent="0.35">
      <c r="B65" s="108"/>
      <c r="C65" s="108"/>
      <c r="D65" s="108"/>
      <c r="E65" s="108"/>
      <c r="F65" s="109"/>
      <c r="G65" s="108"/>
      <c r="H65" s="108"/>
      <c r="I65" s="108"/>
      <c r="J65" s="108"/>
    </row>
    <row r="66" spans="2:10" x14ac:dyDescent="0.35">
      <c r="B66" s="108"/>
      <c r="C66" s="108"/>
      <c r="D66" s="108"/>
      <c r="E66" s="108"/>
      <c r="F66" s="109"/>
      <c r="G66" s="108"/>
      <c r="H66" s="108"/>
      <c r="I66" s="108"/>
      <c r="J66" s="108"/>
    </row>
    <row r="67" spans="2:10" x14ac:dyDescent="0.35">
      <c r="B67" s="108"/>
      <c r="C67" s="108"/>
      <c r="D67" s="108"/>
      <c r="E67" s="108"/>
      <c r="F67" s="109"/>
      <c r="G67" s="108"/>
      <c r="H67" s="108"/>
      <c r="I67" s="108"/>
      <c r="J67" s="108"/>
    </row>
    <row r="68" spans="2:10" x14ac:dyDescent="0.35">
      <c r="B68" s="108"/>
      <c r="C68" s="108"/>
      <c r="D68" s="108"/>
      <c r="E68" s="108"/>
      <c r="F68" s="109"/>
      <c r="G68" s="108"/>
      <c r="H68" s="108"/>
      <c r="I68" s="108"/>
      <c r="J68" s="108"/>
    </row>
    <row r="69" spans="2:10" x14ac:dyDescent="0.35">
      <c r="B69" s="108"/>
      <c r="C69" s="108"/>
      <c r="D69" s="108"/>
      <c r="E69" s="108"/>
      <c r="F69" s="109"/>
      <c r="G69" s="108"/>
      <c r="H69" s="108"/>
      <c r="I69" s="108"/>
      <c r="J69" s="108"/>
    </row>
    <row r="70" spans="2:10" x14ac:dyDescent="0.35">
      <c r="B70" s="108"/>
      <c r="C70" s="108"/>
      <c r="D70" s="108"/>
      <c r="E70" s="108"/>
      <c r="F70" s="109"/>
      <c r="G70" s="108"/>
      <c r="H70" s="108"/>
      <c r="I70" s="108"/>
      <c r="J70" s="108"/>
    </row>
    <row r="71" spans="2:10" x14ac:dyDescent="0.35">
      <c r="B71" s="108"/>
      <c r="C71" s="108"/>
      <c r="D71" s="108"/>
      <c r="E71" s="108"/>
      <c r="F71" s="109"/>
      <c r="G71" s="108"/>
      <c r="H71" s="108"/>
      <c r="I71" s="108"/>
      <c r="J71" s="108"/>
    </row>
    <row r="72" spans="2:10" x14ac:dyDescent="0.35">
      <c r="B72" s="108"/>
      <c r="C72" s="108"/>
      <c r="D72" s="108"/>
      <c r="E72" s="108"/>
      <c r="F72" s="109"/>
      <c r="G72" s="108"/>
      <c r="H72" s="108"/>
      <c r="I72" s="108"/>
      <c r="J72" s="108"/>
    </row>
    <row r="73" spans="2:10" x14ac:dyDescent="0.35">
      <c r="B73" s="108"/>
      <c r="C73" s="108"/>
      <c r="D73" s="108"/>
      <c r="E73" s="108"/>
      <c r="F73" s="109"/>
      <c r="G73" s="108"/>
      <c r="H73" s="108"/>
      <c r="I73" s="108"/>
      <c r="J73" s="108"/>
    </row>
    <row r="74" spans="2:10" x14ac:dyDescent="0.35">
      <c r="B74" s="108"/>
      <c r="C74" s="108"/>
      <c r="D74" s="108"/>
      <c r="E74" s="108"/>
      <c r="F74" s="109"/>
      <c r="G74" s="108"/>
      <c r="H74" s="108"/>
      <c r="I74" s="108"/>
      <c r="J74" s="108"/>
    </row>
    <row r="75" spans="2:10" x14ac:dyDescent="0.35">
      <c r="B75" s="108"/>
      <c r="C75" s="108"/>
      <c r="D75" s="108"/>
      <c r="E75" s="108"/>
      <c r="F75" s="109"/>
      <c r="G75" s="108"/>
      <c r="H75" s="108"/>
      <c r="I75" s="108"/>
      <c r="J75" s="108"/>
    </row>
    <row r="76" spans="2:10" x14ac:dyDescent="0.35">
      <c r="B76" s="108"/>
      <c r="C76" s="108"/>
      <c r="D76" s="108"/>
      <c r="E76" s="108"/>
      <c r="F76" s="109"/>
      <c r="G76" s="108"/>
      <c r="H76" s="108"/>
      <c r="I76" s="108"/>
      <c r="J76" s="108"/>
    </row>
    <row r="77" spans="2:10" x14ac:dyDescent="0.35">
      <c r="B77" s="108"/>
      <c r="C77" s="108"/>
      <c r="D77" s="108"/>
      <c r="E77" s="108"/>
      <c r="F77" s="109"/>
      <c r="G77" s="108"/>
      <c r="H77" s="108"/>
      <c r="I77" s="108"/>
      <c r="J77" s="108"/>
    </row>
    <row r="78" spans="2:10" x14ac:dyDescent="0.35">
      <c r="B78" s="108"/>
      <c r="C78" s="108"/>
      <c r="D78" s="108"/>
      <c r="E78" s="108"/>
      <c r="F78" s="109"/>
      <c r="G78" s="108"/>
      <c r="H78" s="108"/>
      <c r="I78" s="108"/>
      <c r="J78" s="108"/>
    </row>
    <row r="79" spans="2:10" x14ac:dyDescent="0.35">
      <c r="B79" s="108"/>
      <c r="C79" s="108"/>
      <c r="D79" s="108"/>
      <c r="E79" s="108"/>
      <c r="F79" s="109"/>
      <c r="G79" s="108"/>
      <c r="H79" s="108"/>
      <c r="I79" s="108"/>
      <c r="J79" s="108"/>
    </row>
    <row r="80" spans="2:10" x14ac:dyDescent="0.35">
      <c r="B80" s="108"/>
      <c r="C80" s="108"/>
      <c r="D80" s="108"/>
      <c r="E80" s="108"/>
      <c r="F80" s="109"/>
      <c r="G80" s="108"/>
      <c r="H80" s="108"/>
      <c r="I80" s="108"/>
      <c r="J80" s="108"/>
    </row>
    <row r="81" spans="2:10" x14ac:dyDescent="0.35">
      <c r="B81" s="108"/>
      <c r="C81" s="108"/>
      <c r="D81" s="108"/>
      <c r="E81" s="108"/>
      <c r="F81" s="109"/>
      <c r="G81" s="108"/>
      <c r="H81" s="108"/>
      <c r="I81" s="108"/>
      <c r="J81" s="108"/>
    </row>
    <row r="82" spans="2:10" x14ac:dyDescent="0.35">
      <c r="B82" s="108"/>
      <c r="C82" s="108"/>
      <c r="D82" s="108"/>
      <c r="E82" s="108"/>
      <c r="F82" s="109"/>
      <c r="G82" s="108"/>
      <c r="H82" s="108"/>
      <c r="I82" s="108"/>
      <c r="J82" s="108"/>
    </row>
    <row r="83" spans="2:10" x14ac:dyDescent="0.35">
      <c r="B83" s="108"/>
      <c r="C83" s="108"/>
      <c r="D83" s="108"/>
      <c r="E83" s="108"/>
      <c r="F83" s="109"/>
      <c r="G83" s="108"/>
      <c r="H83" s="108"/>
      <c r="I83" s="108"/>
      <c r="J83" s="108"/>
    </row>
  </sheetData>
  <mergeCells count="9">
    <mergeCell ref="D14:E14"/>
    <mergeCell ref="D15:E15"/>
    <mergeCell ref="C39:J39"/>
    <mergeCell ref="D7:E7"/>
    <mergeCell ref="F7:G7"/>
    <mergeCell ref="D8:E8"/>
    <mergeCell ref="F8:G8"/>
    <mergeCell ref="D9:E9"/>
    <mergeCell ref="F9:G9"/>
  </mergeCells>
  <phoneticPr fontId="3" type="noConversion"/>
  <dataValidations count="1">
    <dataValidation type="list" allowBlank="1" showInputMessage="1" showErrorMessage="1" sqref="D5" xr:uid="{00000000-0002-0000-0000-000000000000}">
      <formula1>$L$7:$L$11</formula1>
    </dataValidation>
  </dataValidations>
  <pageMargins left="0.5" right="0.5" top="1.43055555555556" bottom="0.5" header="0.5" footer="0.25"/>
  <pageSetup scale="74" fitToHeight="0" orientation="portrait" r:id="rId1"/>
  <headerFooter alignWithMargins="0">
    <oddHeader xml:space="preserve">&amp;CGRAND RAPIDS PUBLIC SCHOOLS
REQUEST FOR PROPOSAL (RFP) – CONSTRUCTION MANAGEMENT SERVICES
COST WORKBOOK
</oddHeader>
    <oddFooter>&amp;L&amp;"Helvetica,Regular"&amp;8File Name = &amp;F/&amp;A
Run Date = &amp;D&amp;C&amp;"Helvetica,Regular"&amp;8&amp;P of &amp;N&amp;R&amp;"Helvetica,Regular"&amp;8Intellectual Property of
Plante Moran Realpoint, LLC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56"/>
  <sheetViews>
    <sheetView view="pageLayout" topLeftCell="AB1" zoomScale="110" zoomScaleNormal="100" zoomScalePageLayoutView="110" workbookViewId="0">
      <selection activeCell="AT28" sqref="AT28"/>
    </sheetView>
  </sheetViews>
  <sheetFormatPr defaultColWidth="9.1796875" defaultRowHeight="10.5" x14ac:dyDescent="0.25"/>
  <cols>
    <col min="1" max="1" width="16.7265625" style="2" customWidth="1"/>
    <col min="2" max="2" width="11.7265625" style="2" customWidth="1"/>
    <col min="3" max="3" width="9.7265625" style="11" customWidth="1"/>
    <col min="4" max="4" width="1.7265625" style="2" customWidth="1"/>
    <col min="5" max="44" width="6.7265625" style="2" customWidth="1"/>
    <col min="45" max="45" width="9.1796875" style="13"/>
    <col min="46" max="46" width="12.7265625" style="2" customWidth="1"/>
    <col min="47" max="16384" width="9.1796875" style="2"/>
  </cols>
  <sheetData>
    <row r="1" spans="1:46" x14ac:dyDescent="0.25">
      <c r="C1" s="10"/>
      <c r="E1" s="10"/>
      <c r="L1" s="1"/>
      <c r="M1" s="6"/>
      <c r="N1" s="6"/>
      <c r="O1" s="6"/>
      <c r="P1" s="1"/>
      <c r="Q1" s="6"/>
      <c r="R1" s="6"/>
      <c r="S1" s="6"/>
      <c r="T1" s="6"/>
      <c r="U1" s="1"/>
      <c r="V1" s="6"/>
      <c r="W1" s="6"/>
      <c r="X1" s="6"/>
      <c r="Y1" s="6"/>
      <c r="Z1" s="1"/>
      <c r="AA1" s="6"/>
      <c r="AB1" s="6"/>
      <c r="AC1" s="6"/>
      <c r="AD1" s="6"/>
      <c r="AE1" s="6"/>
      <c r="AF1" s="6"/>
      <c r="AG1" s="6"/>
      <c r="AH1" s="6"/>
      <c r="AI1" s="6"/>
      <c r="AJ1" s="6"/>
      <c r="AK1" s="6"/>
      <c r="AL1" s="6"/>
      <c r="AM1" s="6"/>
      <c r="AN1" s="6"/>
      <c r="AO1" s="6"/>
      <c r="AP1" s="6"/>
      <c r="AQ1" s="6"/>
      <c r="AR1" s="6"/>
      <c r="AS1" s="7"/>
    </row>
    <row r="2" spans="1:46" ht="14.5" x14ac:dyDescent="0.35">
      <c r="A2" s="67" t="s">
        <v>112</v>
      </c>
      <c r="B2" s="224">
        <f>Summary!D2</f>
        <v>0</v>
      </c>
      <c r="C2" s="10"/>
      <c r="E2" s="10"/>
      <c r="L2" s="1"/>
      <c r="M2" s="6"/>
      <c r="N2" s="6"/>
      <c r="O2" s="6"/>
      <c r="P2" s="1"/>
      <c r="Q2" s="6"/>
      <c r="R2" s="6"/>
      <c r="S2" s="6"/>
      <c r="T2" s="6"/>
      <c r="U2" s="1"/>
      <c r="V2" s="6"/>
      <c r="W2" s="6"/>
      <c r="X2" s="6"/>
      <c r="Y2" s="6"/>
      <c r="Z2" s="1"/>
      <c r="AA2" s="6"/>
      <c r="AB2" s="6"/>
      <c r="AC2" s="6"/>
      <c r="AD2" s="6"/>
      <c r="AE2" s="6"/>
      <c r="AF2" s="6"/>
      <c r="AG2" s="6"/>
      <c r="AH2" s="6"/>
      <c r="AI2" s="6"/>
      <c r="AJ2" s="6"/>
      <c r="AK2" s="6"/>
      <c r="AL2" s="6"/>
      <c r="AM2" s="6"/>
      <c r="AN2" s="6"/>
      <c r="AO2" s="6"/>
      <c r="AP2" s="6"/>
      <c r="AQ2" s="6"/>
      <c r="AR2" s="6"/>
      <c r="AS2" s="7"/>
    </row>
    <row r="3" spans="1:46" x14ac:dyDescent="0.25">
      <c r="C3" s="10"/>
      <c r="E3" s="233" t="s">
        <v>111</v>
      </c>
      <c r="F3" s="234"/>
      <c r="G3" s="234"/>
      <c r="H3" s="234"/>
      <c r="I3" s="234"/>
      <c r="J3" s="234"/>
      <c r="K3" s="234"/>
      <c r="L3" s="235"/>
      <c r="M3" s="236"/>
      <c r="N3" s="236"/>
      <c r="O3" s="6"/>
      <c r="P3" s="1"/>
      <c r="Q3" s="6"/>
      <c r="R3" s="6"/>
      <c r="S3" s="6"/>
      <c r="T3" s="6"/>
      <c r="U3" s="1"/>
      <c r="V3" s="6"/>
      <c r="W3" s="6"/>
      <c r="X3" s="6"/>
      <c r="Y3" s="6"/>
      <c r="Z3" s="1"/>
      <c r="AA3" s="6"/>
      <c r="AB3" s="6"/>
      <c r="AC3" s="6"/>
      <c r="AD3" s="6"/>
      <c r="AE3" s="6"/>
      <c r="AF3" s="6"/>
      <c r="AG3" s="6"/>
      <c r="AH3" s="6"/>
      <c r="AI3" s="6"/>
      <c r="AJ3" s="6"/>
      <c r="AK3" s="6"/>
      <c r="AL3" s="6"/>
      <c r="AM3" s="6"/>
      <c r="AN3" s="6"/>
      <c r="AO3" s="6"/>
      <c r="AP3" s="6"/>
      <c r="AQ3" s="6"/>
      <c r="AR3" s="6"/>
      <c r="AS3" s="7"/>
    </row>
    <row r="4" spans="1:46" ht="18.5" x14ac:dyDescent="0.65">
      <c r="E4" s="255" t="s">
        <v>43</v>
      </c>
      <c r="F4" s="255"/>
      <c r="G4" s="255"/>
      <c r="H4" s="255"/>
      <c r="I4" s="255"/>
      <c r="J4" s="255"/>
      <c r="K4" s="1"/>
      <c r="L4" s="6"/>
      <c r="M4" s="6"/>
      <c r="N4" s="6"/>
      <c r="O4" s="6"/>
      <c r="P4" s="1"/>
      <c r="Q4" s="6"/>
      <c r="R4" s="6"/>
      <c r="S4" s="6"/>
      <c r="T4" s="6"/>
      <c r="U4" s="1"/>
      <c r="V4" s="6"/>
      <c r="W4" s="6"/>
      <c r="X4" s="6"/>
      <c r="Y4" s="6"/>
      <c r="Z4" s="1"/>
      <c r="AA4" s="6"/>
      <c r="AB4" s="6"/>
      <c r="AC4" s="6"/>
      <c r="AD4" s="6"/>
      <c r="AE4" s="6"/>
      <c r="AF4" s="6"/>
      <c r="AG4" s="6"/>
      <c r="AH4" s="6"/>
      <c r="AI4" s="6"/>
      <c r="AJ4" s="6"/>
      <c r="AK4" s="6"/>
      <c r="AL4" s="6"/>
      <c r="AM4" s="6"/>
      <c r="AN4" s="6"/>
      <c r="AO4" s="6"/>
      <c r="AP4" s="6"/>
      <c r="AQ4" s="6"/>
      <c r="AR4" s="6"/>
      <c r="AS4" s="7"/>
    </row>
    <row r="5" spans="1:46" x14ac:dyDescent="0.25">
      <c r="B5" s="9" t="s">
        <v>44</v>
      </c>
      <c r="E5" s="12">
        <v>1</v>
      </c>
      <c r="F5" s="12">
        <f>E5+1</f>
        <v>2</v>
      </c>
      <c r="G5" s="12">
        <f>F5+1</f>
        <v>3</v>
      </c>
      <c r="H5" s="12">
        <f t="shared" ref="H5:N5" si="0">G5+1</f>
        <v>4</v>
      </c>
      <c r="I5" s="12">
        <f t="shared" si="0"/>
        <v>5</v>
      </c>
      <c r="J5" s="12">
        <f t="shared" si="0"/>
        <v>6</v>
      </c>
      <c r="K5" s="12">
        <f t="shared" si="0"/>
        <v>7</v>
      </c>
      <c r="L5" s="12">
        <f t="shared" si="0"/>
        <v>8</v>
      </c>
      <c r="M5" s="12">
        <f t="shared" si="0"/>
        <v>9</v>
      </c>
      <c r="N5" s="12">
        <f t="shared" si="0"/>
        <v>10</v>
      </c>
      <c r="O5" s="12">
        <f>N5+1</f>
        <v>11</v>
      </c>
      <c r="P5" s="12">
        <f>O5+1</f>
        <v>12</v>
      </c>
      <c r="Q5" s="12">
        <f t="shared" ref="Q5:AB5" si="1">P5+1</f>
        <v>13</v>
      </c>
      <c r="R5" s="12">
        <f>Q5+1</f>
        <v>14</v>
      </c>
      <c r="S5" s="12">
        <f t="shared" si="1"/>
        <v>15</v>
      </c>
      <c r="T5" s="12">
        <f t="shared" si="1"/>
        <v>16</v>
      </c>
      <c r="U5" s="12">
        <f t="shared" si="1"/>
        <v>17</v>
      </c>
      <c r="V5" s="12">
        <f t="shared" si="1"/>
        <v>18</v>
      </c>
      <c r="W5" s="12">
        <f t="shared" si="1"/>
        <v>19</v>
      </c>
      <c r="X5" s="12">
        <f t="shared" si="1"/>
        <v>20</v>
      </c>
      <c r="Y5" s="12">
        <f t="shared" si="1"/>
        <v>21</v>
      </c>
      <c r="Z5" s="12">
        <f t="shared" si="1"/>
        <v>22</v>
      </c>
      <c r="AA5" s="12">
        <f t="shared" si="1"/>
        <v>23</v>
      </c>
      <c r="AB5" s="12">
        <f t="shared" si="1"/>
        <v>24</v>
      </c>
      <c r="AC5" s="12">
        <f t="shared" ref="AC5" si="2">AB5+1</f>
        <v>25</v>
      </c>
      <c r="AD5" s="12">
        <f t="shared" ref="AD5" si="3">AC5+1</f>
        <v>26</v>
      </c>
      <c r="AE5" s="12">
        <f t="shared" ref="AE5" si="4">AD5+1</f>
        <v>27</v>
      </c>
      <c r="AF5" s="12">
        <f t="shared" ref="AF5" si="5">AE5+1</f>
        <v>28</v>
      </c>
      <c r="AG5" s="12">
        <f t="shared" ref="AG5" si="6">AF5+1</f>
        <v>29</v>
      </c>
      <c r="AH5" s="12">
        <f t="shared" ref="AH5" si="7">AG5+1</f>
        <v>30</v>
      </c>
      <c r="AI5" s="12">
        <f t="shared" ref="AI5" si="8">AH5+1</f>
        <v>31</v>
      </c>
      <c r="AJ5" s="12">
        <f t="shared" ref="AJ5" si="9">AI5+1</f>
        <v>32</v>
      </c>
      <c r="AK5" s="12">
        <f t="shared" ref="AK5" si="10">AJ5+1</f>
        <v>33</v>
      </c>
      <c r="AL5" s="12">
        <f t="shared" ref="AL5" si="11">AK5+1</f>
        <v>34</v>
      </c>
      <c r="AM5" s="12">
        <f t="shared" ref="AM5" si="12">AL5+1</f>
        <v>35</v>
      </c>
      <c r="AN5" s="12">
        <f t="shared" ref="AN5" si="13">AM5+1</f>
        <v>36</v>
      </c>
      <c r="AO5" s="12">
        <f t="shared" ref="AO5" si="14">AN5+1</f>
        <v>37</v>
      </c>
      <c r="AP5" s="12">
        <f t="shared" ref="AP5" si="15">AO5+1</f>
        <v>38</v>
      </c>
      <c r="AQ5" s="12">
        <f t="shared" ref="AQ5" si="16">AP5+1</f>
        <v>39</v>
      </c>
      <c r="AR5" s="12">
        <f t="shared" ref="AR5" si="17">AQ5+1</f>
        <v>40</v>
      </c>
    </row>
    <row r="6" spans="1:46" ht="11.25" customHeight="1" x14ac:dyDescent="0.25">
      <c r="B6" s="9"/>
      <c r="E6" s="5">
        <v>2024</v>
      </c>
      <c r="F6" s="16" t="s">
        <v>109</v>
      </c>
      <c r="G6" s="5"/>
      <c r="I6" s="5" t="s">
        <v>109</v>
      </c>
      <c r="J6" s="5"/>
      <c r="K6" s="5">
        <v>2025</v>
      </c>
      <c r="L6" s="5" t="s">
        <v>109</v>
      </c>
      <c r="M6" s="5" t="s">
        <v>109</v>
      </c>
      <c r="O6" s="5" t="s">
        <v>109</v>
      </c>
      <c r="P6" s="5"/>
      <c r="Q6" s="5"/>
      <c r="R6" s="5" t="s">
        <v>109</v>
      </c>
      <c r="S6" s="5" t="s">
        <v>109</v>
      </c>
      <c r="T6" s="5" t="s">
        <v>109</v>
      </c>
      <c r="U6" s="5"/>
      <c r="V6" s="16" t="s">
        <v>109</v>
      </c>
      <c r="W6" s="5">
        <v>2026</v>
      </c>
      <c r="X6" s="2" t="s">
        <v>109</v>
      </c>
      <c r="Y6" s="5"/>
      <c r="AA6" s="5" t="s">
        <v>109</v>
      </c>
      <c r="AB6" s="5"/>
      <c r="AC6" s="5"/>
      <c r="AD6" s="5"/>
      <c r="AE6" s="5"/>
      <c r="AF6" s="5"/>
      <c r="AG6" s="5"/>
      <c r="AH6" s="5"/>
      <c r="AI6" s="5">
        <v>2027</v>
      </c>
      <c r="AJ6" s="5"/>
      <c r="AK6" s="5"/>
      <c r="AL6" s="5"/>
      <c r="AM6" s="5"/>
      <c r="AN6" s="5"/>
      <c r="AO6" s="5"/>
      <c r="AP6" s="5"/>
      <c r="AQ6" s="5"/>
      <c r="AR6" s="5" t="s">
        <v>109</v>
      </c>
    </row>
    <row r="7" spans="1:46" s="5" customFormat="1" x14ac:dyDescent="0.25">
      <c r="B7" s="9"/>
      <c r="C7" s="14"/>
      <c r="E7" s="219">
        <v>45475</v>
      </c>
      <c r="F7" s="219">
        <v>45506</v>
      </c>
      <c r="G7" s="219">
        <v>45537</v>
      </c>
      <c r="H7" s="219">
        <v>45567</v>
      </c>
      <c r="I7" s="219">
        <v>45598</v>
      </c>
      <c r="J7" s="219">
        <v>45628</v>
      </c>
      <c r="K7" s="219">
        <v>45659</v>
      </c>
      <c r="L7" s="219">
        <v>45690</v>
      </c>
      <c r="M7" s="219">
        <v>45718</v>
      </c>
      <c r="N7" s="219">
        <v>45750</v>
      </c>
      <c r="O7" s="219">
        <v>45781</v>
      </c>
      <c r="P7" s="219">
        <v>45813</v>
      </c>
      <c r="Q7" s="219">
        <v>45844</v>
      </c>
      <c r="R7" s="219">
        <v>45876</v>
      </c>
      <c r="S7" s="219">
        <v>45908</v>
      </c>
      <c r="T7" s="219">
        <v>45939</v>
      </c>
      <c r="U7" s="219">
        <v>45971</v>
      </c>
      <c r="V7" s="219">
        <v>46002</v>
      </c>
      <c r="W7" s="219">
        <v>46024</v>
      </c>
      <c r="X7" s="219">
        <v>46055</v>
      </c>
      <c r="Y7" s="219">
        <v>46083</v>
      </c>
      <c r="Z7" s="219">
        <v>46115</v>
      </c>
      <c r="AA7" s="219">
        <v>46146</v>
      </c>
      <c r="AB7" s="219">
        <v>46178</v>
      </c>
      <c r="AC7" s="219">
        <v>46209</v>
      </c>
      <c r="AD7" s="219">
        <v>46240</v>
      </c>
      <c r="AE7" s="219">
        <v>46271</v>
      </c>
      <c r="AF7" s="219">
        <v>46301</v>
      </c>
      <c r="AG7" s="219">
        <v>46327</v>
      </c>
      <c r="AH7" s="219">
        <v>46357</v>
      </c>
      <c r="AI7" s="219">
        <v>46388</v>
      </c>
      <c r="AJ7" s="219">
        <v>46419</v>
      </c>
      <c r="AK7" s="219">
        <v>46447</v>
      </c>
      <c r="AL7" s="219">
        <v>46478</v>
      </c>
      <c r="AM7" s="219">
        <v>46508</v>
      </c>
      <c r="AN7" s="219">
        <v>46539</v>
      </c>
      <c r="AO7" s="219">
        <v>46569</v>
      </c>
      <c r="AP7" s="219">
        <v>46600</v>
      </c>
      <c r="AQ7" s="219">
        <v>46631</v>
      </c>
      <c r="AR7" s="219">
        <v>46661</v>
      </c>
      <c r="AS7" s="16"/>
    </row>
    <row r="8" spans="1:46" s="5" customFormat="1" ht="6" customHeight="1" x14ac:dyDescent="0.25">
      <c r="B8" s="9"/>
      <c r="C8" s="14"/>
      <c r="E8" s="15"/>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7"/>
    </row>
    <row r="9" spans="1:46" x14ac:dyDescent="0.25">
      <c r="A9" s="18"/>
      <c r="B9" s="19"/>
      <c r="C9" s="20"/>
      <c r="D9" s="19"/>
      <c r="E9" s="21" t="s">
        <v>45</v>
      </c>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51" t="s">
        <v>46</v>
      </c>
      <c r="AT9" s="252"/>
    </row>
    <row r="10" spans="1:46" x14ac:dyDescent="0.25">
      <c r="A10" s="23" t="s">
        <v>47</v>
      </c>
      <c r="B10" s="23" t="s">
        <v>48</v>
      </c>
      <c r="C10" s="24" t="s">
        <v>49</v>
      </c>
      <c r="D10" s="19"/>
      <c r="E10" s="18"/>
      <c r="F10" s="25"/>
      <c r="G10" s="25"/>
      <c r="H10" s="25"/>
      <c r="I10" s="25"/>
      <c r="J10" s="18"/>
      <c r="K10" s="25"/>
      <c r="L10" s="25"/>
      <c r="M10" s="25"/>
      <c r="N10" s="25"/>
      <c r="O10" s="25"/>
      <c r="P10" s="18"/>
      <c r="Q10" s="25"/>
      <c r="R10" s="25"/>
      <c r="S10" s="25"/>
      <c r="T10" s="25"/>
      <c r="U10" s="25"/>
      <c r="V10" s="18"/>
      <c r="W10" s="25"/>
      <c r="X10" s="25"/>
      <c r="Y10" s="25"/>
      <c r="Z10" s="25"/>
      <c r="AA10" s="25"/>
      <c r="AB10" s="18"/>
      <c r="AC10" s="18"/>
      <c r="AD10" s="18"/>
      <c r="AE10" s="18"/>
      <c r="AF10" s="18"/>
      <c r="AG10" s="18"/>
      <c r="AH10" s="18"/>
      <c r="AI10" s="18"/>
      <c r="AJ10" s="18"/>
      <c r="AK10" s="18"/>
      <c r="AL10" s="18"/>
      <c r="AM10" s="18"/>
      <c r="AN10" s="18"/>
      <c r="AO10" s="18"/>
      <c r="AP10" s="18"/>
      <c r="AQ10" s="18"/>
      <c r="AR10" s="25"/>
      <c r="AS10" s="26" t="s">
        <v>50</v>
      </c>
      <c r="AT10" s="27" t="s">
        <v>51</v>
      </c>
    </row>
    <row r="11" spans="1:46" ht="15" customHeight="1" x14ac:dyDescent="0.25">
      <c r="A11" s="28"/>
      <c r="B11" s="28" t="s">
        <v>52</v>
      </c>
      <c r="C11" s="178">
        <v>0</v>
      </c>
      <c r="D11" s="29"/>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1">
        <f t="shared" ref="AS11:AS28" si="18">SUM(E11:AR11)</f>
        <v>0</v>
      </c>
      <c r="AT11" s="32">
        <f t="shared" ref="AT11:AT27" si="19">C11*AS11</f>
        <v>0</v>
      </c>
    </row>
    <row r="12" spans="1:46" x14ac:dyDescent="0.25">
      <c r="A12" s="28" t="s">
        <v>116</v>
      </c>
      <c r="B12" s="28" t="s">
        <v>53</v>
      </c>
      <c r="C12" s="178">
        <v>10</v>
      </c>
      <c r="D12" s="29"/>
      <c r="E12" s="30">
        <v>1</v>
      </c>
      <c r="F12" s="30">
        <v>1</v>
      </c>
      <c r="G12" s="30">
        <v>1</v>
      </c>
      <c r="H12" s="30">
        <v>1</v>
      </c>
      <c r="I12" s="30">
        <v>1</v>
      </c>
      <c r="J12" s="30">
        <v>1</v>
      </c>
      <c r="K12" s="30">
        <v>1</v>
      </c>
      <c r="L12" s="30">
        <v>1</v>
      </c>
      <c r="M12" s="30">
        <v>1</v>
      </c>
      <c r="N12" s="30">
        <v>1</v>
      </c>
      <c r="O12" s="30">
        <v>1</v>
      </c>
      <c r="P12" s="30">
        <v>1</v>
      </c>
      <c r="Q12" s="30">
        <v>1</v>
      </c>
      <c r="R12" s="30">
        <v>1</v>
      </c>
      <c r="S12" s="30">
        <v>1</v>
      </c>
      <c r="T12" s="30">
        <v>1</v>
      </c>
      <c r="U12" s="30">
        <v>1</v>
      </c>
      <c r="V12" s="30">
        <v>1</v>
      </c>
      <c r="W12" s="30">
        <v>1</v>
      </c>
      <c r="X12" s="30">
        <v>1</v>
      </c>
      <c r="Y12" s="30">
        <v>1</v>
      </c>
      <c r="Z12" s="30">
        <v>1</v>
      </c>
      <c r="AA12" s="30">
        <v>1</v>
      </c>
      <c r="AB12" s="30">
        <v>1</v>
      </c>
      <c r="AC12" s="30">
        <v>1</v>
      </c>
      <c r="AD12" s="30">
        <v>1</v>
      </c>
      <c r="AE12" s="30">
        <v>1</v>
      </c>
      <c r="AF12" s="30">
        <v>1</v>
      </c>
      <c r="AG12" s="30">
        <v>1</v>
      </c>
      <c r="AH12" s="30">
        <v>1</v>
      </c>
      <c r="AI12" s="30">
        <v>1</v>
      </c>
      <c r="AJ12" s="30">
        <v>1</v>
      </c>
      <c r="AK12" s="30">
        <v>1</v>
      </c>
      <c r="AL12" s="30">
        <v>1</v>
      </c>
      <c r="AM12" s="30">
        <v>1</v>
      </c>
      <c r="AN12" s="30">
        <v>1</v>
      </c>
      <c r="AO12" s="30">
        <v>1</v>
      </c>
      <c r="AP12" s="30">
        <v>1</v>
      </c>
      <c r="AQ12" s="30">
        <v>1</v>
      </c>
      <c r="AR12" s="30">
        <v>1</v>
      </c>
      <c r="AS12" s="31">
        <f t="shared" si="18"/>
        <v>40</v>
      </c>
      <c r="AT12" s="32">
        <f t="shared" si="19"/>
        <v>400</v>
      </c>
    </row>
    <row r="13" spans="1:46" x14ac:dyDescent="0.25">
      <c r="A13" s="28"/>
      <c r="B13" s="28" t="s">
        <v>54</v>
      </c>
      <c r="C13" s="178">
        <v>0</v>
      </c>
      <c r="D13" s="29"/>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1">
        <f t="shared" si="18"/>
        <v>0</v>
      </c>
      <c r="AT13" s="32">
        <f t="shared" si="19"/>
        <v>0</v>
      </c>
    </row>
    <row r="14" spans="1:46" x14ac:dyDescent="0.25">
      <c r="A14" s="28"/>
      <c r="B14" s="28" t="s">
        <v>55</v>
      </c>
      <c r="C14" s="178">
        <v>0</v>
      </c>
      <c r="D14" s="29"/>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1">
        <f t="shared" si="18"/>
        <v>0</v>
      </c>
      <c r="AT14" s="32">
        <f t="shared" si="19"/>
        <v>0</v>
      </c>
    </row>
    <row r="15" spans="1:46" x14ac:dyDescent="0.25">
      <c r="A15" s="28"/>
      <c r="B15" s="28" t="s">
        <v>56</v>
      </c>
      <c r="C15" s="178">
        <v>0</v>
      </c>
      <c r="D15" s="29"/>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1">
        <f t="shared" si="18"/>
        <v>0</v>
      </c>
      <c r="AT15" s="32">
        <f t="shared" si="19"/>
        <v>0</v>
      </c>
    </row>
    <row r="16" spans="1:46" x14ac:dyDescent="0.25">
      <c r="A16" s="28"/>
      <c r="B16" s="28" t="s">
        <v>57</v>
      </c>
      <c r="C16" s="178">
        <v>0</v>
      </c>
      <c r="D16" s="29"/>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1">
        <f t="shared" si="18"/>
        <v>0</v>
      </c>
      <c r="AT16" s="32">
        <f t="shared" si="19"/>
        <v>0</v>
      </c>
    </row>
    <row r="17" spans="1:46" x14ac:dyDescent="0.25">
      <c r="A17" s="28"/>
      <c r="B17" s="28" t="s">
        <v>58</v>
      </c>
      <c r="C17" s="178">
        <v>0</v>
      </c>
      <c r="D17" s="29"/>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1">
        <f t="shared" si="18"/>
        <v>0</v>
      </c>
      <c r="AT17" s="32">
        <f t="shared" si="19"/>
        <v>0</v>
      </c>
    </row>
    <row r="18" spans="1:46" x14ac:dyDescent="0.25">
      <c r="A18" s="28"/>
      <c r="B18" s="28" t="s">
        <v>59</v>
      </c>
      <c r="C18" s="178">
        <v>0</v>
      </c>
      <c r="D18" s="29"/>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1">
        <f t="shared" si="18"/>
        <v>0</v>
      </c>
      <c r="AT18" s="32">
        <f t="shared" si="19"/>
        <v>0</v>
      </c>
    </row>
    <row r="19" spans="1:46" x14ac:dyDescent="0.25">
      <c r="A19" s="28"/>
      <c r="B19" s="28" t="s">
        <v>60</v>
      </c>
      <c r="C19" s="178">
        <v>0</v>
      </c>
      <c r="D19" s="29"/>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1">
        <f t="shared" si="18"/>
        <v>0</v>
      </c>
      <c r="AT19" s="32">
        <f t="shared" si="19"/>
        <v>0</v>
      </c>
    </row>
    <row r="20" spans="1:46" x14ac:dyDescent="0.25">
      <c r="A20" s="28"/>
      <c r="B20" s="28" t="s">
        <v>61</v>
      </c>
      <c r="C20" s="178">
        <v>0</v>
      </c>
      <c r="D20" s="29"/>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1">
        <f t="shared" si="18"/>
        <v>0</v>
      </c>
      <c r="AT20" s="32">
        <f t="shared" si="19"/>
        <v>0</v>
      </c>
    </row>
    <row r="21" spans="1:46" x14ac:dyDescent="0.25">
      <c r="A21" s="28"/>
      <c r="B21" s="28" t="s">
        <v>62</v>
      </c>
      <c r="C21" s="178">
        <v>0</v>
      </c>
      <c r="D21" s="29"/>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1">
        <f t="shared" si="18"/>
        <v>0</v>
      </c>
      <c r="AT21" s="32">
        <f t="shared" si="19"/>
        <v>0</v>
      </c>
    </row>
    <row r="22" spans="1:46" x14ac:dyDescent="0.25">
      <c r="A22" s="28"/>
      <c r="B22" s="28" t="s">
        <v>63</v>
      </c>
      <c r="C22" s="178">
        <v>0</v>
      </c>
      <c r="D22" s="29"/>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1">
        <f t="shared" si="18"/>
        <v>0</v>
      </c>
      <c r="AT22" s="32">
        <f t="shared" si="19"/>
        <v>0</v>
      </c>
    </row>
    <row r="23" spans="1:46" x14ac:dyDescent="0.25">
      <c r="A23" s="28"/>
      <c r="B23" s="28"/>
      <c r="C23" s="178">
        <v>0</v>
      </c>
      <c r="D23" s="29"/>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1">
        <f t="shared" si="18"/>
        <v>0</v>
      </c>
      <c r="AT23" s="32">
        <f t="shared" si="19"/>
        <v>0</v>
      </c>
    </row>
    <row r="24" spans="1:46" x14ac:dyDescent="0.25">
      <c r="A24" s="28"/>
      <c r="B24" s="28"/>
      <c r="C24" s="178">
        <v>0</v>
      </c>
      <c r="D24" s="29"/>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1">
        <f t="shared" si="18"/>
        <v>0</v>
      </c>
      <c r="AT24" s="32">
        <f t="shared" si="19"/>
        <v>0</v>
      </c>
    </row>
    <row r="25" spans="1:46" x14ac:dyDescent="0.25">
      <c r="A25" s="28"/>
      <c r="B25" s="28"/>
      <c r="C25" s="178">
        <v>0</v>
      </c>
      <c r="D25" s="29"/>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1">
        <f t="shared" si="18"/>
        <v>0</v>
      </c>
      <c r="AT25" s="32">
        <f t="shared" si="19"/>
        <v>0</v>
      </c>
    </row>
    <row r="26" spans="1:46" x14ac:dyDescent="0.25">
      <c r="A26" s="28"/>
      <c r="B26" s="28"/>
      <c r="C26" s="178">
        <v>0</v>
      </c>
      <c r="D26" s="29"/>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1">
        <f t="shared" si="18"/>
        <v>0</v>
      </c>
      <c r="AT26" s="32">
        <f t="shared" si="19"/>
        <v>0</v>
      </c>
    </row>
    <row r="27" spans="1:46" x14ac:dyDescent="0.25">
      <c r="A27" s="28"/>
      <c r="B27" s="28"/>
      <c r="C27" s="178">
        <v>0</v>
      </c>
      <c r="D27" s="29"/>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1">
        <f t="shared" si="18"/>
        <v>0</v>
      </c>
      <c r="AT27" s="32">
        <f t="shared" si="19"/>
        <v>0</v>
      </c>
    </row>
    <row r="28" spans="1:46" s="5" customFormat="1" ht="15" customHeight="1" x14ac:dyDescent="0.25">
      <c r="A28" s="33"/>
      <c r="B28" s="34" t="s">
        <v>64</v>
      </c>
      <c r="C28" s="35"/>
      <c r="D28" s="33"/>
      <c r="E28" s="36">
        <f>SUM(E11:E27)</f>
        <v>1</v>
      </c>
      <c r="F28" s="36">
        <f t="shared" ref="F28:AR28" si="20">SUM(F11:F27)</f>
        <v>1</v>
      </c>
      <c r="G28" s="36">
        <f t="shared" si="20"/>
        <v>1</v>
      </c>
      <c r="H28" s="36">
        <f t="shared" si="20"/>
        <v>1</v>
      </c>
      <c r="I28" s="36">
        <f t="shared" si="20"/>
        <v>1</v>
      </c>
      <c r="J28" s="36">
        <f t="shared" si="20"/>
        <v>1</v>
      </c>
      <c r="K28" s="36">
        <f t="shared" si="20"/>
        <v>1</v>
      </c>
      <c r="L28" s="36">
        <f t="shared" si="20"/>
        <v>1</v>
      </c>
      <c r="M28" s="36">
        <f t="shared" si="20"/>
        <v>1</v>
      </c>
      <c r="N28" s="36">
        <f t="shared" si="20"/>
        <v>1</v>
      </c>
      <c r="O28" s="36">
        <f t="shared" si="20"/>
        <v>1</v>
      </c>
      <c r="P28" s="36">
        <f t="shared" si="20"/>
        <v>1</v>
      </c>
      <c r="Q28" s="36">
        <f t="shared" si="20"/>
        <v>1</v>
      </c>
      <c r="R28" s="36">
        <f t="shared" si="20"/>
        <v>1</v>
      </c>
      <c r="S28" s="36">
        <f t="shared" si="20"/>
        <v>1</v>
      </c>
      <c r="T28" s="36">
        <f t="shared" si="20"/>
        <v>1</v>
      </c>
      <c r="U28" s="36">
        <f t="shared" si="20"/>
        <v>1</v>
      </c>
      <c r="V28" s="36">
        <f t="shared" si="20"/>
        <v>1</v>
      </c>
      <c r="W28" s="36">
        <f t="shared" si="20"/>
        <v>1</v>
      </c>
      <c r="X28" s="36">
        <f t="shared" si="20"/>
        <v>1</v>
      </c>
      <c r="Y28" s="36">
        <f t="shared" si="20"/>
        <v>1</v>
      </c>
      <c r="Z28" s="36">
        <f t="shared" si="20"/>
        <v>1</v>
      </c>
      <c r="AA28" s="36">
        <f t="shared" si="20"/>
        <v>1</v>
      </c>
      <c r="AB28" s="36">
        <f t="shared" si="20"/>
        <v>1</v>
      </c>
      <c r="AC28" s="36">
        <f t="shared" si="20"/>
        <v>1</v>
      </c>
      <c r="AD28" s="36">
        <f t="shared" si="20"/>
        <v>1</v>
      </c>
      <c r="AE28" s="36">
        <f t="shared" si="20"/>
        <v>1</v>
      </c>
      <c r="AF28" s="36">
        <f t="shared" si="20"/>
        <v>1</v>
      </c>
      <c r="AG28" s="36">
        <f t="shared" si="20"/>
        <v>1</v>
      </c>
      <c r="AH28" s="36">
        <f t="shared" si="20"/>
        <v>1</v>
      </c>
      <c r="AI28" s="36">
        <f t="shared" si="20"/>
        <v>1</v>
      </c>
      <c r="AJ28" s="36">
        <f t="shared" si="20"/>
        <v>1</v>
      </c>
      <c r="AK28" s="36">
        <f t="shared" si="20"/>
        <v>1</v>
      </c>
      <c r="AL28" s="36">
        <f t="shared" si="20"/>
        <v>1</v>
      </c>
      <c r="AM28" s="36">
        <f t="shared" si="20"/>
        <v>1</v>
      </c>
      <c r="AN28" s="36">
        <f t="shared" si="20"/>
        <v>1</v>
      </c>
      <c r="AO28" s="36">
        <f t="shared" si="20"/>
        <v>1</v>
      </c>
      <c r="AP28" s="36">
        <f t="shared" si="20"/>
        <v>1</v>
      </c>
      <c r="AQ28" s="36">
        <f t="shared" si="20"/>
        <v>1</v>
      </c>
      <c r="AR28" s="36">
        <f t="shared" si="20"/>
        <v>1</v>
      </c>
      <c r="AS28" s="37">
        <f t="shared" si="18"/>
        <v>40</v>
      </c>
      <c r="AT28" s="38">
        <f>SUM(AT11:AT27)</f>
        <v>400</v>
      </c>
    </row>
    <row r="30" spans="1:46" x14ac:dyDescent="0.25">
      <c r="B30" s="9" t="s">
        <v>65</v>
      </c>
    </row>
    <row r="31" spans="1:46" x14ac:dyDescent="0.25">
      <c r="A31" s="39"/>
      <c r="B31" s="40"/>
      <c r="C31" s="41"/>
      <c r="D31" s="40"/>
      <c r="E31" s="42" t="s">
        <v>66</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253" t="s">
        <v>4</v>
      </c>
      <c r="AT31" s="254"/>
    </row>
    <row r="32" spans="1:46" x14ac:dyDescent="0.25">
      <c r="A32" s="43" t="s">
        <v>47</v>
      </c>
      <c r="B32" s="43" t="s">
        <v>48</v>
      </c>
      <c r="C32" s="44" t="s">
        <v>49</v>
      </c>
      <c r="D32" s="40"/>
      <c r="E32" s="39"/>
      <c r="F32" s="45"/>
      <c r="G32" s="45"/>
      <c r="H32" s="45"/>
      <c r="I32" s="45"/>
      <c r="J32" s="45"/>
      <c r="K32" s="39"/>
      <c r="L32" s="45"/>
      <c r="M32" s="45"/>
      <c r="N32" s="45"/>
      <c r="O32" s="45"/>
      <c r="P32" s="45"/>
      <c r="Q32" s="39"/>
      <c r="R32" s="45"/>
      <c r="S32" s="45"/>
      <c r="T32" s="45"/>
      <c r="U32" s="45"/>
      <c r="V32" s="45"/>
      <c r="W32" s="39"/>
      <c r="X32" s="45"/>
      <c r="Y32" s="45"/>
      <c r="Z32" s="45"/>
      <c r="AA32" s="45"/>
      <c r="AB32" s="45"/>
      <c r="AC32" s="45"/>
      <c r="AD32" s="45"/>
      <c r="AE32" s="45"/>
      <c r="AF32" s="45"/>
      <c r="AG32" s="45"/>
      <c r="AH32" s="45"/>
      <c r="AI32" s="45"/>
      <c r="AJ32" s="45"/>
      <c r="AK32" s="45"/>
      <c r="AL32" s="45"/>
      <c r="AM32" s="45"/>
      <c r="AN32" s="45"/>
      <c r="AO32" s="45"/>
      <c r="AP32" s="45"/>
      <c r="AQ32" s="45"/>
      <c r="AR32" s="39"/>
      <c r="AS32" s="46" t="s">
        <v>50</v>
      </c>
      <c r="AT32" s="47" t="s">
        <v>51</v>
      </c>
    </row>
    <row r="33" spans="1:46" ht="15" customHeight="1" x14ac:dyDescent="0.25">
      <c r="A33" s="48"/>
      <c r="B33" s="48" t="s">
        <v>52</v>
      </c>
      <c r="C33" s="179">
        <v>0</v>
      </c>
      <c r="D33" s="49"/>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1">
        <f t="shared" ref="AS33:AS56" si="21">SUM(E33:AR33)</f>
        <v>0</v>
      </c>
      <c r="AT33" s="52">
        <f t="shared" ref="AT33:AT55" si="22">C33*AS33</f>
        <v>0</v>
      </c>
    </row>
    <row r="34" spans="1:46" x14ac:dyDescent="0.25">
      <c r="A34" s="48" t="s">
        <v>116</v>
      </c>
      <c r="B34" s="48" t="s">
        <v>53</v>
      </c>
      <c r="C34" s="179">
        <v>10</v>
      </c>
      <c r="D34" s="49"/>
      <c r="E34" s="50">
        <v>1</v>
      </c>
      <c r="F34" s="50">
        <v>1</v>
      </c>
      <c r="G34" s="50">
        <v>1</v>
      </c>
      <c r="H34" s="50">
        <v>1</v>
      </c>
      <c r="I34" s="50">
        <v>1</v>
      </c>
      <c r="J34" s="50">
        <v>1</v>
      </c>
      <c r="K34" s="50">
        <v>1</v>
      </c>
      <c r="L34" s="50">
        <v>1</v>
      </c>
      <c r="M34" s="50">
        <v>1</v>
      </c>
      <c r="N34" s="50">
        <v>1</v>
      </c>
      <c r="O34" s="50">
        <v>1</v>
      </c>
      <c r="P34" s="50">
        <v>1</v>
      </c>
      <c r="Q34" s="50">
        <v>1</v>
      </c>
      <c r="R34" s="50">
        <v>1</v>
      </c>
      <c r="S34" s="50">
        <v>1</v>
      </c>
      <c r="T34" s="50">
        <v>1</v>
      </c>
      <c r="U34" s="50">
        <v>1</v>
      </c>
      <c r="V34" s="50">
        <v>1</v>
      </c>
      <c r="W34" s="50">
        <v>1</v>
      </c>
      <c r="X34" s="50">
        <v>1</v>
      </c>
      <c r="Y34" s="50">
        <v>1</v>
      </c>
      <c r="Z34" s="50">
        <v>1</v>
      </c>
      <c r="AA34" s="50">
        <v>1</v>
      </c>
      <c r="AB34" s="50">
        <v>1</v>
      </c>
      <c r="AC34" s="50">
        <v>1</v>
      </c>
      <c r="AD34" s="50">
        <v>1</v>
      </c>
      <c r="AE34" s="50">
        <v>1</v>
      </c>
      <c r="AF34" s="50">
        <v>1</v>
      </c>
      <c r="AG34" s="50">
        <v>1</v>
      </c>
      <c r="AH34" s="50">
        <v>1</v>
      </c>
      <c r="AI34" s="50">
        <v>1</v>
      </c>
      <c r="AJ34" s="50">
        <v>1</v>
      </c>
      <c r="AK34" s="50">
        <v>1</v>
      </c>
      <c r="AL34" s="50">
        <v>1</v>
      </c>
      <c r="AM34" s="50">
        <v>1</v>
      </c>
      <c r="AN34" s="50">
        <v>1</v>
      </c>
      <c r="AO34" s="50">
        <v>1</v>
      </c>
      <c r="AP34" s="50">
        <v>1</v>
      </c>
      <c r="AQ34" s="50">
        <v>1</v>
      </c>
      <c r="AR34" s="50">
        <v>1</v>
      </c>
      <c r="AS34" s="51">
        <f t="shared" si="21"/>
        <v>40</v>
      </c>
      <c r="AT34" s="52">
        <f t="shared" si="22"/>
        <v>400</v>
      </c>
    </row>
    <row r="35" spans="1:46" x14ac:dyDescent="0.25">
      <c r="A35" s="48"/>
      <c r="B35" s="48" t="s">
        <v>54</v>
      </c>
      <c r="C35" s="179">
        <v>0</v>
      </c>
      <c r="D35" s="49"/>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1">
        <f t="shared" si="21"/>
        <v>0</v>
      </c>
      <c r="AT35" s="52">
        <f t="shared" si="22"/>
        <v>0</v>
      </c>
    </row>
    <row r="36" spans="1:46" x14ac:dyDescent="0.25">
      <c r="A36" s="48"/>
      <c r="B36" s="48" t="s">
        <v>67</v>
      </c>
      <c r="C36" s="179">
        <v>0</v>
      </c>
      <c r="D36" s="49"/>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1">
        <f t="shared" si="21"/>
        <v>0</v>
      </c>
      <c r="AT36" s="52">
        <f t="shared" si="22"/>
        <v>0</v>
      </c>
    </row>
    <row r="37" spans="1:46" x14ac:dyDescent="0.25">
      <c r="A37" s="48"/>
      <c r="B37" s="48" t="s">
        <v>68</v>
      </c>
      <c r="C37" s="179">
        <v>0</v>
      </c>
      <c r="D37" s="49"/>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f t="shared" si="21"/>
        <v>0</v>
      </c>
      <c r="AT37" s="52">
        <f t="shared" si="22"/>
        <v>0</v>
      </c>
    </row>
    <row r="38" spans="1:46" x14ac:dyDescent="0.25">
      <c r="A38" s="48"/>
      <c r="B38" s="48" t="s">
        <v>69</v>
      </c>
      <c r="C38" s="179">
        <v>0</v>
      </c>
      <c r="D38" s="49"/>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1">
        <f t="shared" si="21"/>
        <v>0</v>
      </c>
      <c r="AT38" s="52">
        <f t="shared" si="22"/>
        <v>0</v>
      </c>
    </row>
    <row r="39" spans="1:46" x14ac:dyDescent="0.25">
      <c r="A39" s="48"/>
      <c r="B39" s="48" t="s">
        <v>70</v>
      </c>
      <c r="C39" s="179">
        <v>0</v>
      </c>
      <c r="D39" s="49"/>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1">
        <f t="shared" si="21"/>
        <v>0</v>
      </c>
      <c r="AT39" s="52">
        <f t="shared" si="22"/>
        <v>0</v>
      </c>
    </row>
    <row r="40" spans="1:46" x14ac:dyDescent="0.25">
      <c r="A40" s="48"/>
      <c r="B40" s="48" t="s">
        <v>71</v>
      </c>
      <c r="C40" s="179">
        <v>0</v>
      </c>
      <c r="D40" s="49"/>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1">
        <f t="shared" si="21"/>
        <v>0</v>
      </c>
      <c r="AT40" s="52">
        <f t="shared" si="22"/>
        <v>0</v>
      </c>
    </row>
    <row r="41" spans="1:46" x14ac:dyDescent="0.25">
      <c r="A41" s="48"/>
      <c r="B41" s="48" t="s">
        <v>72</v>
      </c>
      <c r="C41" s="179">
        <v>0</v>
      </c>
      <c r="D41" s="49"/>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1">
        <f t="shared" si="21"/>
        <v>0</v>
      </c>
      <c r="AT41" s="52">
        <f t="shared" si="22"/>
        <v>0</v>
      </c>
    </row>
    <row r="42" spans="1:46" x14ac:dyDescent="0.25">
      <c r="A42" s="48"/>
      <c r="B42" s="48" t="s">
        <v>73</v>
      </c>
      <c r="C42" s="179">
        <v>0</v>
      </c>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1">
        <f t="shared" si="21"/>
        <v>0</v>
      </c>
      <c r="AT42" s="52">
        <f t="shared" si="22"/>
        <v>0</v>
      </c>
    </row>
    <row r="43" spans="1:46" x14ac:dyDescent="0.25">
      <c r="A43" s="48"/>
      <c r="B43" s="48" t="s">
        <v>74</v>
      </c>
      <c r="C43" s="179">
        <v>0</v>
      </c>
      <c r="D43" s="49"/>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1">
        <f t="shared" si="21"/>
        <v>0</v>
      </c>
      <c r="AT43" s="52">
        <f t="shared" si="22"/>
        <v>0</v>
      </c>
    </row>
    <row r="44" spans="1:46" x14ac:dyDescent="0.25">
      <c r="A44" s="48"/>
      <c r="B44" s="48" t="s">
        <v>75</v>
      </c>
      <c r="C44" s="179">
        <v>0</v>
      </c>
      <c r="D44" s="49"/>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1">
        <f t="shared" si="21"/>
        <v>0</v>
      </c>
      <c r="AT44" s="52">
        <f t="shared" si="22"/>
        <v>0</v>
      </c>
    </row>
    <row r="45" spans="1:46" x14ac:dyDescent="0.25">
      <c r="A45" s="48"/>
      <c r="B45" s="48" t="s">
        <v>76</v>
      </c>
      <c r="C45" s="179">
        <v>0</v>
      </c>
      <c r="D45" s="49"/>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1">
        <f t="shared" si="21"/>
        <v>0</v>
      </c>
      <c r="AT45" s="52">
        <f t="shared" si="22"/>
        <v>0</v>
      </c>
    </row>
    <row r="46" spans="1:46" x14ac:dyDescent="0.25">
      <c r="A46" s="48"/>
      <c r="B46" s="48" t="s">
        <v>77</v>
      </c>
      <c r="C46" s="179">
        <v>0</v>
      </c>
      <c r="D46" s="49"/>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1">
        <f t="shared" si="21"/>
        <v>0</v>
      </c>
      <c r="AT46" s="52">
        <f t="shared" si="22"/>
        <v>0</v>
      </c>
    </row>
    <row r="47" spans="1:46" x14ac:dyDescent="0.25">
      <c r="A47" s="48"/>
      <c r="B47" s="48" t="s">
        <v>78</v>
      </c>
      <c r="C47" s="179">
        <v>0</v>
      </c>
      <c r="D47" s="49"/>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1">
        <f t="shared" si="21"/>
        <v>0</v>
      </c>
      <c r="AT47" s="52">
        <f t="shared" si="22"/>
        <v>0</v>
      </c>
    </row>
    <row r="48" spans="1:46" x14ac:dyDescent="0.25">
      <c r="A48" s="48"/>
      <c r="B48" s="48" t="s">
        <v>79</v>
      </c>
      <c r="C48" s="179">
        <v>0</v>
      </c>
      <c r="D48" s="49"/>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1">
        <f t="shared" si="21"/>
        <v>0</v>
      </c>
      <c r="AT48" s="52">
        <f t="shared" si="22"/>
        <v>0</v>
      </c>
    </row>
    <row r="49" spans="1:46" x14ac:dyDescent="0.25">
      <c r="A49" s="48"/>
      <c r="B49" s="48" t="s">
        <v>62</v>
      </c>
      <c r="C49" s="179">
        <v>0</v>
      </c>
      <c r="D49" s="49"/>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1">
        <f t="shared" si="21"/>
        <v>0</v>
      </c>
      <c r="AT49" s="52">
        <f t="shared" si="22"/>
        <v>0</v>
      </c>
    </row>
    <row r="50" spans="1:46" x14ac:dyDescent="0.25">
      <c r="A50" s="48"/>
      <c r="B50" s="48" t="s">
        <v>63</v>
      </c>
      <c r="C50" s="179">
        <v>0</v>
      </c>
      <c r="D50" s="49"/>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1">
        <f t="shared" si="21"/>
        <v>0</v>
      </c>
      <c r="AT50" s="52">
        <f t="shared" si="22"/>
        <v>0</v>
      </c>
    </row>
    <row r="51" spans="1:46" x14ac:dyDescent="0.25">
      <c r="A51" s="48"/>
      <c r="B51" s="48" t="s">
        <v>80</v>
      </c>
      <c r="C51" s="179">
        <v>0</v>
      </c>
      <c r="D51" s="49"/>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1">
        <f t="shared" si="21"/>
        <v>0</v>
      </c>
      <c r="AT51" s="52">
        <f t="shared" si="22"/>
        <v>0</v>
      </c>
    </row>
    <row r="52" spans="1:46" x14ac:dyDescent="0.25">
      <c r="A52" s="48"/>
      <c r="B52" s="48"/>
      <c r="C52" s="179">
        <v>0</v>
      </c>
      <c r="D52" s="49"/>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1">
        <f t="shared" si="21"/>
        <v>0</v>
      </c>
      <c r="AT52" s="52">
        <f t="shared" si="22"/>
        <v>0</v>
      </c>
    </row>
    <row r="53" spans="1:46" x14ac:dyDescent="0.25">
      <c r="A53" s="48"/>
      <c r="B53" s="48"/>
      <c r="C53" s="179">
        <v>0</v>
      </c>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1">
        <f t="shared" si="21"/>
        <v>0</v>
      </c>
      <c r="AT53" s="52">
        <f t="shared" si="22"/>
        <v>0</v>
      </c>
    </row>
    <row r="54" spans="1:46" x14ac:dyDescent="0.25">
      <c r="A54" s="48"/>
      <c r="B54" s="48"/>
      <c r="C54" s="179">
        <v>0</v>
      </c>
      <c r="D54" s="49"/>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1">
        <f t="shared" si="21"/>
        <v>0</v>
      </c>
      <c r="AT54" s="52">
        <f t="shared" si="22"/>
        <v>0</v>
      </c>
    </row>
    <row r="55" spans="1:46" x14ac:dyDescent="0.25">
      <c r="A55" s="48"/>
      <c r="B55" s="48"/>
      <c r="C55" s="179">
        <v>0</v>
      </c>
      <c r="D55" s="49"/>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1">
        <f t="shared" si="21"/>
        <v>0</v>
      </c>
      <c r="AT55" s="52">
        <f t="shared" si="22"/>
        <v>0</v>
      </c>
    </row>
    <row r="56" spans="1:46" s="5" customFormat="1" ht="15" customHeight="1" x14ac:dyDescent="0.25">
      <c r="A56" s="53"/>
      <c r="B56" s="54" t="s">
        <v>81</v>
      </c>
      <c r="C56" s="55"/>
      <c r="D56" s="53"/>
      <c r="E56" s="56">
        <f>SUM(E33:E55)</f>
        <v>1</v>
      </c>
      <c r="F56" s="56">
        <f t="shared" ref="F56:AR56" si="23">SUM(F33:F55)</f>
        <v>1</v>
      </c>
      <c r="G56" s="56">
        <f t="shared" si="23"/>
        <v>1</v>
      </c>
      <c r="H56" s="56">
        <f t="shared" si="23"/>
        <v>1</v>
      </c>
      <c r="I56" s="56">
        <f t="shared" si="23"/>
        <v>1</v>
      </c>
      <c r="J56" s="56">
        <f t="shared" si="23"/>
        <v>1</v>
      </c>
      <c r="K56" s="56">
        <f t="shared" si="23"/>
        <v>1</v>
      </c>
      <c r="L56" s="56">
        <f t="shared" si="23"/>
        <v>1</v>
      </c>
      <c r="M56" s="56">
        <f t="shared" si="23"/>
        <v>1</v>
      </c>
      <c r="N56" s="56">
        <f t="shared" si="23"/>
        <v>1</v>
      </c>
      <c r="O56" s="56">
        <f t="shared" si="23"/>
        <v>1</v>
      </c>
      <c r="P56" s="56">
        <f t="shared" si="23"/>
        <v>1</v>
      </c>
      <c r="Q56" s="56">
        <f t="shared" si="23"/>
        <v>1</v>
      </c>
      <c r="R56" s="56">
        <f t="shared" si="23"/>
        <v>1</v>
      </c>
      <c r="S56" s="56">
        <f t="shared" si="23"/>
        <v>1</v>
      </c>
      <c r="T56" s="56">
        <f t="shared" si="23"/>
        <v>1</v>
      </c>
      <c r="U56" s="56">
        <f t="shared" si="23"/>
        <v>1</v>
      </c>
      <c r="V56" s="56">
        <f t="shared" si="23"/>
        <v>1</v>
      </c>
      <c r="W56" s="56">
        <f t="shared" si="23"/>
        <v>1</v>
      </c>
      <c r="X56" s="56">
        <f t="shared" si="23"/>
        <v>1</v>
      </c>
      <c r="Y56" s="56">
        <f t="shared" si="23"/>
        <v>1</v>
      </c>
      <c r="Z56" s="56">
        <f t="shared" si="23"/>
        <v>1</v>
      </c>
      <c r="AA56" s="56">
        <f t="shared" si="23"/>
        <v>1</v>
      </c>
      <c r="AB56" s="56">
        <f t="shared" si="23"/>
        <v>1</v>
      </c>
      <c r="AC56" s="56">
        <f t="shared" si="23"/>
        <v>1</v>
      </c>
      <c r="AD56" s="56">
        <f t="shared" si="23"/>
        <v>1</v>
      </c>
      <c r="AE56" s="56">
        <f t="shared" si="23"/>
        <v>1</v>
      </c>
      <c r="AF56" s="56">
        <f t="shared" si="23"/>
        <v>1</v>
      </c>
      <c r="AG56" s="56">
        <f t="shared" si="23"/>
        <v>1</v>
      </c>
      <c r="AH56" s="56">
        <f t="shared" si="23"/>
        <v>1</v>
      </c>
      <c r="AI56" s="56">
        <f t="shared" si="23"/>
        <v>1</v>
      </c>
      <c r="AJ56" s="56">
        <f t="shared" si="23"/>
        <v>1</v>
      </c>
      <c r="AK56" s="56">
        <f t="shared" si="23"/>
        <v>1</v>
      </c>
      <c r="AL56" s="56">
        <f t="shared" si="23"/>
        <v>1</v>
      </c>
      <c r="AM56" s="56">
        <f t="shared" si="23"/>
        <v>1</v>
      </c>
      <c r="AN56" s="56">
        <f t="shared" si="23"/>
        <v>1</v>
      </c>
      <c r="AO56" s="56">
        <f t="shared" si="23"/>
        <v>1</v>
      </c>
      <c r="AP56" s="56">
        <f t="shared" si="23"/>
        <v>1</v>
      </c>
      <c r="AQ56" s="56">
        <f t="shared" si="23"/>
        <v>1</v>
      </c>
      <c r="AR56" s="56">
        <f t="shared" si="23"/>
        <v>1</v>
      </c>
      <c r="AS56" s="51">
        <f t="shared" si="21"/>
        <v>40</v>
      </c>
      <c r="AT56" s="57">
        <f>SUM(AT33:AT55)</f>
        <v>400</v>
      </c>
    </row>
  </sheetData>
  <mergeCells count="3">
    <mergeCell ref="AS9:AT9"/>
    <mergeCell ref="AS31:AT31"/>
    <mergeCell ref="E4:J4"/>
  </mergeCells>
  <phoneticPr fontId="2" type="noConversion"/>
  <pageMargins left="0.5" right="0.5" top="0.75" bottom="0.75" header="0.5" footer="0.25"/>
  <pageSetup paperSize="364" scale="3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47"/>
  <sheetViews>
    <sheetView topLeftCell="A4" zoomScaleNormal="100" zoomScaleSheetLayoutView="70" workbookViewId="0">
      <selection activeCell="D25" sqref="D25"/>
    </sheetView>
  </sheetViews>
  <sheetFormatPr defaultColWidth="15" defaultRowHeight="13" x14ac:dyDescent="0.3"/>
  <cols>
    <col min="1" max="1" width="2" style="64" bestFit="1" customWidth="1"/>
    <col min="2" max="2" width="5.1796875" style="64" bestFit="1" customWidth="1"/>
    <col min="3" max="3" width="34.7265625" style="64" customWidth="1"/>
    <col min="4" max="4" width="16.453125" style="64" bestFit="1" customWidth="1"/>
    <col min="5" max="5" width="7" style="64" bestFit="1" customWidth="1"/>
    <col min="6" max="6" width="12.7265625" style="138" customWidth="1"/>
    <col min="7" max="10" width="12.7265625" style="64" customWidth="1"/>
    <col min="11" max="11" width="9.7265625" style="64" customWidth="1"/>
    <col min="12" max="16384" width="15" style="64"/>
  </cols>
  <sheetData>
    <row r="1" spans="1:82" x14ac:dyDescent="0.3">
      <c r="B1" s="4"/>
      <c r="C1" s="4"/>
      <c r="D1" s="112"/>
      <c r="E1" s="112"/>
      <c r="F1" s="134"/>
      <c r="G1" s="112"/>
      <c r="H1" s="112"/>
      <c r="I1" s="112"/>
      <c r="J1" s="112"/>
    </row>
    <row r="2" spans="1:82" s="2" customFormat="1" ht="14.5" x14ac:dyDescent="0.35">
      <c r="C2" s="67" t="s">
        <v>112</v>
      </c>
      <c r="D2" s="244">
        <f>Summary!D2</f>
        <v>0</v>
      </c>
      <c r="E2" s="10"/>
      <c r="L2" s="1"/>
      <c r="M2" s="6"/>
      <c r="N2" s="6"/>
      <c r="O2" s="6"/>
      <c r="P2" s="1"/>
      <c r="Q2" s="6"/>
      <c r="R2" s="6"/>
      <c r="S2" s="6"/>
      <c r="T2" s="6"/>
      <c r="U2" s="1"/>
      <c r="V2" s="6"/>
      <c r="W2" s="6"/>
      <c r="X2" s="6"/>
      <c r="Y2" s="6"/>
      <c r="Z2" s="1"/>
      <c r="AA2" s="6"/>
      <c r="AB2" s="6"/>
      <c r="AC2" s="6"/>
      <c r="AD2" s="6"/>
      <c r="AE2" s="1"/>
      <c r="AF2" s="6"/>
      <c r="AG2" s="6"/>
      <c r="AH2" s="6"/>
      <c r="AI2" s="6"/>
      <c r="AJ2" s="1"/>
      <c r="AK2" s="6"/>
      <c r="AL2" s="6"/>
      <c r="AM2" s="6"/>
      <c r="AN2" s="1"/>
      <c r="AO2" s="6"/>
      <c r="AP2" s="6"/>
      <c r="AQ2" s="6"/>
      <c r="AR2" s="6"/>
      <c r="AS2" s="1"/>
      <c r="AT2" s="6"/>
      <c r="AU2" s="6"/>
      <c r="AV2" s="6"/>
      <c r="AW2" s="6"/>
      <c r="AX2" s="1"/>
      <c r="AY2" s="6"/>
      <c r="AZ2" s="6"/>
      <c r="BA2" s="6"/>
      <c r="BB2" s="6"/>
      <c r="BC2" s="1"/>
      <c r="BD2" s="6"/>
      <c r="BE2" s="6"/>
      <c r="BF2" s="6"/>
      <c r="BG2" s="6"/>
      <c r="BH2" s="1"/>
      <c r="BI2" s="6"/>
      <c r="BJ2" s="1"/>
      <c r="BK2" s="6"/>
      <c r="BL2" s="6"/>
      <c r="BM2" s="6"/>
      <c r="BN2" s="6"/>
      <c r="BO2" s="1"/>
      <c r="BP2" s="6"/>
      <c r="BQ2" s="6"/>
      <c r="BR2" s="6"/>
      <c r="BS2" s="6"/>
      <c r="BT2" s="1"/>
      <c r="BU2" s="6"/>
      <c r="BV2" s="1"/>
      <c r="BW2" s="6"/>
      <c r="BX2" s="6"/>
      <c r="BY2" s="6"/>
      <c r="BZ2" s="6"/>
      <c r="CA2" s="1"/>
      <c r="CB2" s="6"/>
      <c r="CC2" s="6"/>
      <c r="CD2" s="7"/>
    </row>
    <row r="3" spans="1:82" s="2" customFormat="1" ht="14.5" x14ac:dyDescent="0.35">
      <c r="C3" s="67"/>
      <c r="D3" s="224"/>
      <c r="E3" s="10"/>
      <c r="L3" s="1"/>
      <c r="M3" s="6"/>
      <c r="N3" s="6"/>
      <c r="O3" s="6"/>
      <c r="P3" s="1"/>
      <c r="Q3" s="6"/>
      <c r="R3" s="6"/>
      <c r="S3" s="6"/>
      <c r="T3" s="6"/>
      <c r="U3" s="1"/>
      <c r="V3" s="6"/>
      <c r="W3" s="6"/>
      <c r="X3" s="6"/>
      <c r="Y3" s="6"/>
      <c r="Z3" s="1"/>
      <c r="AA3" s="6"/>
      <c r="AB3" s="6"/>
      <c r="AC3" s="6"/>
      <c r="AD3" s="6"/>
      <c r="AE3" s="1"/>
      <c r="AF3" s="6"/>
      <c r="AG3" s="6"/>
      <c r="AH3" s="6"/>
      <c r="AI3" s="6"/>
      <c r="AJ3" s="1"/>
      <c r="AK3" s="6"/>
      <c r="AL3" s="6"/>
      <c r="AM3" s="6"/>
      <c r="AN3" s="1"/>
      <c r="AO3" s="6"/>
      <c r="AP3" s="6"/>
      <c r="AQ3" s="6"/>
      <c r="AR3" s="6"/>
      <c r="AS3" s="1"/>
      <c r="AT3" s="6"/>
      <c r="AU3" s="6"/>
      <c r="AV3" s="6"/>
      <c r="AW3" s="6"/>
      <c r="AX3" s="1"/>
      <c r="AY3" s="6"/>
      <c r="AZ3" s="6"/>
      <c r="BA3" s="6"/>
      <c r="BB3" s="6"/>
      <c r="BC3" s="1"/>
      <c r="BD3" s="6"/>
      <c r="BE3" s="6"/>
      <c r="BF3" s="6"/>
      <c r="BG3" s="6"/>
      <c r="BH3" s="1"/>
      <c r="BI3" s="6"/>
      <c r="BJ3" s="1"/>
      <c r="BK3" s="6"/>
      <c r="BL3" s="6"/>
      <c r="BM3" s="6"/>
      <c r="BN3" s="6"/>
      <c r="BO3" s="1"/>
      <c r="BP3" s="6"/>
      <c r="BQ3" s="6"/>
      <c r="BR3" s="6"/>
      <c r="BS3" s="6"/>
      <c r="BT3" s="1"/>
      <c r="BU3" s="6"/>
      <c r="BV3" s="1"/>
      <c r="BW3" s="6"/>
      <c r="BX3" s="6"/>
      <c r="BY3" s="6"/>
      <c r="BZ3" s="6"/>
      <c r="CA3" s="1"/>
      <c r="CB3" s="6"/>
      <c r="CC3" s="6"/>
      <c r="CD3" s="7"/>
    </row>
    <row r="4" spans="1:82" x14ac:dyDescent="0.3">
      <c r="B4" s="4"/>
      <c r="C4" s="4"/>
      <c r="D4" s="112"/>
      <c r="E4" s="112"/>
      <c r="F4" s="134"/>
      <c r="G4" s="112"/>
      <c r="H4" s="112"/>
      <c r="I4" s="112"/>
      <c r="J4" s="112"/>
    </row>
    <row r="5" spans="1:82" ht="14.5" x14ac:dyDescent="0.35">
      <c r="A5" s="113"/>
      <c r="C5" s="67"/>
      <c r="D5" s="248" t="s">
        <v>3</v>
      </c>
      <c r="E5" s="248"/>
      <c r="F5" s="249" t="s">
        <v>4</v>
      </c>
      <c r="G5" s="249"/>
      <c r="H5" s="1"/>
    </row>
    <row r="6" spans="1:82" ht="14.5" x14ac:dyDescent="0.35">
      <c r="A6" s="113"/>
      <c r="C6" s="67" t="s">
        <v>6</v>
      </c>
      <c r="D6" s="257">
        <f>Summary!D8</f>
        <v>46388</v>
      </c>
      <c r="E6" s="257"/>
      <c r="F6" s="257">
        <f>Summary!F8</f>
        <v>46553</v>
      </c>
      <c r="G6" s="257"/>
      <c r="H6" s="1"/>
    </row>
    <row r="7" spans="1:82" ht="14.5" x14ac:dyDescent="0.35">
      <c r="A7" s="113"/>
      <c r="C7" s="67" t="s">
        <v>9</v>
      </c>
      <c r="D7" s="257">
        <f>Summary!D9</f>
        <v>46706</v>
      </c>
      <c r="E7" s="257"/>
      <c r="F7" s="257">
        <f>Summary!F9</f>
        <v>46970</v>
      </c>
      <c r="G7" s="257"/>
      <c r="H7" s="1"/>
    </row>
    <row r="8" spans="1:82" x14ac:dyDescent="0.3">
      <c r="A8" s="113"/>
      <c r="C8" s="4"/>
      <c r="D8" s="221"/>
      <c r="E8" s="221"/>
      <c r="F8" s="221"/>
      <c r="G8" s="221"/>
      <c r="H8" s="1"/>
    </row>
    <row r="9" spans="1:82" x14ac:dyDescent="0.3">
      <c r="C9" s="256" t="s">
        <v>110</v>
      </c>
      <c r="D9" s="256"/>
      <c r="E9" s="256"/>
      <c r="F9" s="256"/>
      <c r="G9" s="256"/>
      <c r="H9" s="1"/>
    </row>
    <row r="10" spans="1:82" x14ac:dyDescent="0.3">
      <c r="C10" s="232"/>
      <c r="E10" s="114" t="s">
        <v>14</v>
      </c>
      <c r="F10" s="135" t="s">
        <v>15</v>
      </c>
      <c r="G10" s="114" t="s">
        <v>16</v>
      </c>
      <c r="H10" s="1"/>
    </row>
    <row r="11" spans="1:82" ht="14.5" x14ac:dyDescent="0.35">
      <c r="C11" s="4" t="s">
        <v>19</v>
      </c>
      <c r="D11" s="210" t="s">
        <v>20</v>
      </c>
      <c r="E11" s="116">
        <f>G11/30</f>
        <v>10.6</v>
      </c>
      <c r="F11" s="177">
        <f>G11/7</f>
        <v>45.428571428571431</v>
      </c>
      <c r="G11" s="117">
        <f>D7-D6</f>
        <v>318</v>
      </c>
      <c r="H11" s="1"/>
    </row>
    <row r="12" spans="1:82" x14ac:dyDescent="0.3">
      <c r="C12" s="114"/>
      <c r="D12" s="115" t="s">
        <v>4</v>
      </c>
      <c r="E12" s="116">
        <f>G12/30</f>
        <v>13.9</v>
      </c>
      <c r="F12" s="177">
        <f>G12/7</f>
        <v>59.571428571428569</v>
      </c>
      <c r="G12" s="117">
        <f>F7-F6</f>
        <v>417</v>
      </c>
      <c r="H12" s="1"/>
    </row>
    <row r="13" spans="1:82" x14ac:dyDescent="0.3">
      <c r="C13" s="3"/>
      <c r="D13" s="3"/>
      <c r="E13" s="3"/>
      <c r="F13" s="136"/>
      <c r="G13" s="118"/>
      <c r="H13" s="118"/>
      <c r="I13" s="118"/>
      <c r="J13" s="118"/>
    </row>
    <row r="14" spans="1:82" x14ac:dyDescent="0.3">
      <c r="A14" s="171"/>
      <c r="B14" s="119" t="s">
        <v>82</v>
      </c>
      <c r="C14" s="120" t="s">
        <v>28</v>
      </c>
      <c r="D14" s="121" t="s">
        <v>83</v>
      </c>
      <c r="E14" s="121" t="s">
        <v>84</v>
      </c>
      <c r="F14" s="222" t="s">
        <v>84</v>
      </c>
      <c r="G14" s="123" t="s">
        <v>85</v>
      </c>
      <c r="H14" s="122"/>
      <c r="I14" s="123" t="s">
        <v>86</v>
      </c>
      <c r="J14" s="124" t="s">
        <v>27</v>
      </c>
    </row>
    <row r="15" spans="1:82" x14ac:dyDescent="0.3">
      <c r="A15" s="172"/>
      <c r="B15" s="125" t="s">
        <v>87</v>
      </c>
      <c r="C15" s="126"/>
      <c r="D15" s="127"/>
      <c r="E15" s="127"/>
      <c r="F15" s="137" t="s">
        <v>88</v>
      </c>
      <c r="G15" s="128" t="s">
        <v>89</v>
      </c>
      <c r="H15" s="128" t="s">
        <v>90</v>
      </c>
      <c r="I15" s="128" t="s">
        <v>91</v>
      </c>
      <c r="J15" s="129" t="s">
        <v>29</v>
      </c>
    </row>
    <row r="16" spans="1:82" x14ac:dyDescent="0.3">
      <c r="A16" s="145"/>
      <c r="B16" s="140"/>
      <c r="C16" s="141"/>
      <c r="D16" s="142"/>
      <c r="E16" s="142"/>
      <c r="F16" s="143"/>
      <c r="G16" s="144"/>
      <c r="H16" s="144"/>
      <c r="I16" s="144"/>
      <c r="J16" s="163"/>
    </row>
    <row r="17" spans="1:11" x14ac:dyDescent="0.3">
      <c r="A17" s="145"/>
      <c r="B17" s="145"/>
      <c r="C17" s="146" t="s">
        <v>33</v>
      </c>
      <c r="D17" s="1"/>
      <c r="E17" s="147"/>
      <c r="F17" s="148"/>
      <c r="G17" s="149"/>
      <c r="H17" s="1"/>
      <c r="I17" s="149"/>
      <c r="J17" s="164"/>
    </row>
    <row r="18" spans="1:11" x14ac:dyDescent="0.3">
      <c r="A18" s="150"/>
      <c r="B18" s="150"/>
      <c r="C18" s="151"/>
      <c r="D18" s="1"/>
      <c r="E18" s="152"/>
      <c r="F18" s="153"/>
      <c r="G18" s="154"/>
      <c r="H18" s="1"/>
      <c r="I18" s="154"/>
      <c r="J18" s="158"/>
    </row>
    <row r="19" spans="1:11" x14ac:dyDescent="0.3">
      <c r="A19" s="150" t="s">
        <v>92</v>
      </c>
      <c r="B19" s="155"/>
      <c r="C19" s="150" t="s">
        <v>95</v>
      </c>
      <c r="D19" s="156"/>
      <c r="E19" s="150" t="s">
        <v>93</v>
      </c>
      <c r="F19" s="157"/>
      <c r="G19" s="158">
        <f t="shared" ref="G19:G28" si="0">IF($A19="E",D19*F19,0)</f>
        <v>0</v>
      </c>
      <c r="H19" s="158">
        <f t="shared" ref="H19:H28" si="1">IF($A19="L",D19*F19,0)</f>
        <v>0</v>
      </c>
      <c r="I19" s="158">
        <f t="shared" ref="I19:I28" si="2">IF($A19="S",D19*F19,0)</f>
        <v>0</v>
      </c>
      <c r="J19" s="158">
        <f t="shared" ref="J19:J28" si="3">D19*F19</f>
        <v>0</v>
      </c>
      <c r="K19" s="64" t="b">
        <f t="shared" ref="K19:K28" si="4">SUM(G19:I19)=J19</f>
        <v>1</v>
      </c>
    </row>
    <row r="20" spans="1:11" x14ac:dyDescent="0.3">
      <c r="A20" s="150" t="s">
        <v>92</v>
      </c>
      <c r="B20" s="155"/>
      <c r="C20" s="150" t="s">
        <v>96</v>
      </c>
      <c r="D20" s="156"/>
      <c r="E20" s="150" t="s">
        <v>93</v>
      </c>
      <c r="F20" s="157"/>
      <c r="G20" s="158">
        <f t="shared" si="0"/>
        <v>0</v>
      </c>
      <c r="H20" s="158">
        <f t="shared" si="1"/>
        <v>0</v>
      </c>
      <c r="I20" s="158">
        <f t="shared" si="2"/>
        <v>0</v>
      </c>
      <c r="J20" s="158">
        <f t="shared" si="3"/>
        <v>0</v>
      </c>
      <c r="K20" s="64" t="b">
        <f t="shared" si="4"/>
        <v>1</v>
      </c>
    </row>
    <row r="21" spans="1:11" x14ac:dyDescent="0.3">
      <c r="A21" s="159"/>
      <c r="B21" s="168"/>
      <c r="C21" s="159" t="s">
        <v>126</v>
      </c>
      <c r="D21" s="169"/>
      <c r="E21" s="159" t="s">
        <v>94</v>
      </c>
      <c r="F21" s="160"/>
      <c r="G21" s="158">
        <f t="shared" si="0"/>
        <v>0</v>
      </c>
      <c r="H21" s="158">
        <f t="shared" si="1"/>
        <v>0</v>
      </c>
      <c r="I21" s="158">
        <f t="shared" si="2"/>
        <v>0</v>
      </c>
      <c r="J21" s="158">
        <f t="shared" si="3"/>
        <v>0</v>
      </c>
      <c r="K21" s="64" t="b">
        <f t="shared" si="4"/>
        <v>1</v>
      </c>
    </row>
    <row r="22" spans="1:11" x14ac:dyDescent="0.3">
      <c r="A22" s="159"/>
      <c r="B22" s="168"/>
      <c r="C22" s="159" t="s">
        <v>127</v>
      </c>
      <c r="D22" s="169"/>
      <c r="E22" s="159" t="s">
        <v>93</v>
      </c>
      <c r="F22" s="160"/>
      <c r="G22" s="158">
        <f t="shared" si="0"/>
        <v>0</v>
      </c>
      <c r="H22" s="158">
        <f t="shared" si="1"/>
        <v>0</v>
      </c>
      <c r="I22" s="158">
        <f t="shared" si="2"/>
        <v>0</v>
      </c>
      <c r="J22" s="158">
        <f t="shared" si="3"/>
        <v>0</v>
      </c>
      <c r="K22" s="64" t="b">
        <f t="shared" si="4"/>
        <v>1</v>
      </c>
    </row>
    <row r="23" spans="1:11" x14ac:dyDescent="0.3">
      <c r="A23" s="159"/>
      <c r="B23" s="168"/>
      <c r="C23" s="159"/>
      <c r="D23" s="169"/>
      <c r="E23" s="159"/>
      <c r="F23" s="160"/>
      <c r="G23" s="158">
        <f t="shared" si="0"/>
        <v>0</v>
      </c>
      <c r="H23" s="158">
        <f t="shared" si="1"/>
        <v>0</v>
      </c>
      <c r="I23" s="158">
        <f t="shared" si="2"/>
        <v>0</v>
      </c>
      <c r="J23" s="158">
        <f t="shared" si="3"/>
        <v>0</v>
      </c>
      <c r="K23" s="64" t="b">
        <f t="shared" si="4"/>
        <v>1</v>
      </c>
    </row>
    <row r="24" spans="1:11" x14ac:dyDescent="0.3">
      <c r="A24" s="159"/>
      <c r="B24" s="168"/>
      <c r="C24" s="159"/>
      <c r="D24" s="169"/>
      <c r="E24" s="159"/>
      <c r="F24" s="160"/>
      <c r="G24" s="158">
        <f t="shared" si="0"/>
        <v>0</v>
      </c>
      <c r="H24" s="158">
        <f t="shared" si="1"/>
        <v>0</v>
      </c>
      <c r="I24" s="158">
        <f t="shared" si="2"/>
        <v>0</v>
      </c>
      <c r="J24" s="158">
        <f t="shared" si="3"/>
        <v>0</v>
      </c>
      <c r="K24" s="64" t="b">
        <f t="shared" si="4"/>
        <v>1</v>
      </c>
    </row>
    <row r="25" spans="1:11" x14ac:dyDescent="0.3">
      <c r="A25" s="159"/>
      <c r="B25" s="168"/>
      <c r="C25" s="159"/>
      <c r="D25" s="169"/>
      <c r="E25" s="159"/>
      <c r="F25" s="160"/>
      <c r="G25" s="158">
        <f t="shared" si="0"/>
        <v>0</v>
      </c>
      <c r="H25" s="158">
        <f t="shared" si="1"/>
        <v>0</v>
      </c>
      <c r="I25" s="158">
        <f t="shared" si="2"/>
        <v>0</v>
      </c>
      <c r="J25" s="158">
        <f t="shared" si="3"/>
        <v>0</v>
      </c>
      <c r="K25" s="64" t="b">
        <f t="shared" si="4"/>
        <v>1</v>
      </c>
    </row>
    <row r="26" spans="1:11" x14ac:dyDescent="0.3">
      <c r="A26" s="159"/>
      <c r="B26" s="168"/>
      <c r="C26" s="159"/>
      <c r="D26" s="169"/>
      <c r="E26" s="159"/>
      <c r="F26" s="160"/>
      <c r="G26" s="158">
        <f t="shared" si="0"/>
        <v>0</v>
      </c>
      <c r="H26" s="158">
        <f t="shared" si="1"/>
        <v>0</v>
      </c>
      <c r="I26" s="158">
        <f t="shared" si="2"/>
        <v>0</v>
      </c>
      <c r="J26" s="158">
        <f t="shared" si="3"/>
        <v>0</v>
      </c>
      <c r="K26" s="64" t="b">
        <f t="shared" si="4"/>
        <v>1</v>
      </c>
    </row>
    <row r="27" spans="1:11" x14ac:dyDescent="0.3">
      <c r="A27" s="159"/>
      <c r="B27" s="168"/>
      <c r="C27" s="159"/>
      <c r="D27" s="169"/>
      <c r="E27" s="159"/>
      <c r="F27" s="160"/>
      <c r="G27" s="158">
        <f t="shared" si="0"/>
        <v>0</v>
      </c>
      <c r="H27" s="158">
        <f t="shared" si="1"/>
        <v>0</v>
      </c>
      <c r="I27" s="158">
        <f t="shared" si="2"/>
        <v>0</v>
      </c>
      <c r="J27" s="158">
        <f t="shared" si="3"/>
        <v>0</v>
      </c>
      <c r="K27" s="64" t="b">
        <f t="shared" si="4"/>
        <v>1</v>
      </c>
    </row>
    <row r="28" spans="1:11" x14ac:dyDescent="0.3">
      <c r="A28" s="159"/>
      <c r="B28" s="168"/>
      <c r="C28" s="159"/>
      <c r="D28" s="169"/>
      <c r="E28" s="159"/>
      <c r="F28" s="160"/>
      <c r="G28" s="158">
        <f t="shared" si="0"/>
        <v>0</v>
      </c>
      <c r="H28" s="158">
        <f t="shared" si="1"/>
        <v>0</v>
      </c>
      <c r="I28" s="158">
        <f t="shared" si="2"/>
        <v>0</v>
      </c>
      <c r="J28" s="158">
        <f t="shared" si="3"/>
        <v>0</v>
      </c>
      <c r="K28" s="64" t="b">
        <f t="shared" si="4"/>
        <v>1</v>
      </c>
    </row>
    <row r="29" spans="1:11" ht="13.5" thickBot="1" x14ac:dyDescent="0.35">
      <c r="A29" s="159"/>
      <c r="B29" s="159"/>
      <c r="C29" s="159"/>
      <c r="D29" s="159"/>
      <c r="E29" s="159"/>
      <c r="F29" s="160"/>
      <c r="G29" s="161"/>
      <c r="H29" s="161"/>
      <c r="I29" s="161"/>
      <c r="J29" s="161"/>
    </row>
    <row r="30" spans="1:11" ht="13.5" thickBot="1" x14ac:dyDescent="0.35">
      <c r="A30" s="145"/>
      <c r="B30" s="170"/>
      <c r="C30" s="225" t="s">
        <v>97</v>
      </c>
      <c r="D30" s="225"/>
      <c r="E30" s="225"/>
      <c r="F30" s="226"/>
      <c r="G30" s="227">
        <f>SUM(G19:G29)</f>
        <v>0</v>
      </c>
      <c r="H30" s="227">
        <f>SUM(H19:H29)</f>
        <v>0</v>
      </c>
      <c r="I30" s="227">
        <f>SUM(I19:I29)</f>
        <v>0</v>
      </c>
      <c r="J30" s="228">
        <f>SUM(J19:J29)</f>
        <v>0</v>
      </c>
    </row>
    <row r="31" spans="1:11" x14ac:dyDescent="0.3">
      <c r="A31" s="145"/>
      <c r="B31" s="162"/>
      <c r="C31" s="141"/>
      <c r="D31" s="142"/>
      <c r="E31" s="142"/>
      <c r="F31" s="165"/>
      <c r="G31" s="166"/>
      <c r="H31" s="166"/>
      <c r="I31" s="166"/>
      <c r="J31" s="166"/>
    </row>
    <row r="32" spans="1:11" x14ac:dyDescent="0.3">
      <c r="A32" s="145"/>
      <c r="B32" s="145"/>
      <c r="C32" s="146" t="s">
        <v>34</v>
      </c>
      <c r="D32" s="1"/>
      <c r="E32" s="147"/>
      <c r="F32" s="148"/>
      <c r="G32" s="149"/>
      <c r="H32" s="1"/>
      <c r="I32" s="149"/>
      <c r="J32" s="164"/>
    </row>
    <row r="33" spans="1:11" x14ac:dyDescent="0.3">
      <c r="A33" s="150"/>
      <c r="B33" s="150"/>
      <c r="C33" s="151"/>
      <c r="D33" s="1"/>
      <c r="E33" s="152"/>
      <c r="F33" s="153"/>
      <c r="G33" s="154"/>
      <c r="H33" s="1"/>
      <c r="I33" s="154"/>
      <c r="J33" s="158"/>
    </row>
    <row r="34" spans="1:11" x14ac:dyDescent="0.3">
      <c r="A34" s="150" t="s">
        <v>92</v>
      </c>
      <c r="B34" s="155"/>
      <c r="C34" s="150" t="s">
        <v>122</v>
      </c>
      <c r="D34" s="156">
        <v>1</v>
      </c>
      <c r="E34" s="150" t="s">
        <v>94</v>
      </c>
      <c r="F34" s="157">
        <v>10</v>
      </c>
      <c r="G34" s="158">
        <f t="shared" ref="G34:G37" si="5">IF($A34="E",D34*F34,0)</f>
        <v>10</v>
      </c>
      <c r="H34" s="158">
        <f t="shared" ref="H34:H40" si="6">IF($A34="L",D34*F34,0)</f>
        <v>0</v>
      </c>
      <c r="I34" s="158">
        <f t="shared" ref="I34:I40" si="7">IF($A34="S",D34*F34,0)</f>
        <v>0</v>
      </c>
      <c r="J34" s="158">
        <f t="shared" ref="J34:J40" si="8">D34*F34</f>
        <v>10</v>
      </c>
      <c r="K34" s="64" t="b">
        <f t="shared" ref="K34:K40" si="9">SUM(G34:I34)=J34</f>
        <v>1</v>
      </c>
    </row>
    <row r="35" spans="1:11" x14ac:dyDescent="0.3">
      <c r="A35" s="150" t="s">
        <v>92</v>
      </c>
      <c r="B35" s="155"/>
      <c r="C35" s="150" t="s">
        <v>123</v>
      </c>
      <c r="D35" s="156"/>
      <c r="E35" s="150" t="s">
        <v>94</v>
      </c>
      <c r="F35" s="157"/>
      <c r="G35" s="158">
        <f t="shared" si="5"/>
        <v>0</v>
      </c>
      <c r="H35" s="158">
        <f t="shared" si="6"/>
        <v>0</v>
      </c>
      <c r="I35" s="158">
        <f t="shared" si="7"/>
        <v>0</v>
      </c>
      <c r="J35" s="158">
        <f t="shared" si="8"/>
        <v>0</v>
      </c>
      <c r="K35" s="64" t="b">
        <f t="shared" si="9"/>
        <v>1</v>
      </c>
    </row>
    <row r="36" spans="1:11" x14ac:dyDescent="0.3">
      <c r="A36" s="150" t="s">
        <v>92</v>
      </c>
      <c r="B36" s="155"/>
      <c r="C36" s="150" t="s">
        <v>124</v>
      </c>
      <c r="D36" s="156"/>
      <c r="E36" s="150" t="s">
        <v>94</v>
      </c>
      <c r="F36" s="157"/>
      <c r="G36" s="158">
        <f t="shared" si="5"/>
        <v>0</v>
      </c>
      <c r="H36" s="158">
        <f t="shared" si="6"/>
        <v>0</v>
      </c>
      <c r="I36" s="158">
        <f t="shared" si="7"/>
        <v>0</v>
      </c>
      <c r="J36" s="158">
        <f t="shared" si="8"/>
        <v>0</v>
      </c>
      <c r="K36" s="64" t="b">
        <f t="shared" si="9"/>
        <v>1</v>
      </c>
    </row>
    <row r="37" spans="1:11" x14ac:dyDescent="0.3">
      <c r="A37" s="150" t="s">
        <v>92</v>
      </c>
      <c r="B37" s="155"/>
      <c r="C37" s="150" t="s">
        <v>125</v>
      </c>
      <c r="D37" s="156"/>
      <c r="E37" s="150" t="s">
        <v>94</v>
      </c>
      <c r="F37" s="157"/>
      <c r="G37" s="158">
        <f t="shared" si="5"/>
        <v>0</v>
      </c>
      <c r="H37" s="158">
        <f t="shared" si="6"/>
        <v>0</v>
      </c>
      <c r="I37" s="158">
        <f t="shared" si="7"/>
        <v>0</v>
      </c>
      <c r="J37" s="158">
        <f t="shared" si="8"/>
        <v>0</v>
      </c>
      <c r="K37" s="64" t="b">
        <f t="shared" si="9"/>
        <v>1</v>
      </c>
    </row>
    <row r="38" spans="1:11" x14ac:dyDescent="0.3">
      <c r="A38" s="150" t="s">
        <v>92</v>
      </c>
      <c r="B38" s="155"/>
      <c r="C38" s="150" t="s">
        <v>114</v>
      </c>
      <c r="D38" s="156"/>
      <c r="E38" s="150" t="s">
        <v>94</v>
      </c>
      <c r="F38" s="157"/>
      <c r="G38" s="158">
        <f>IF($A38="E",D38*F38,0)</f>
        <v>0</v>
      </c>
      <c r="H38" s="158">
        <f t="shared" si="6"/>
        <v>0</v>
      </c>
      <c r="I38" s="158">
        <f t="shared" si="7"/>
        <v>0</v>
      </c>
      <c r="J38" s="158">
        <f t="shared" si="8"/>
        <v>0</v>
      </c>
      <c r="K38" s="64" t="b">
        <f t="shared" si="9"/>
        <v>1</v>
      </c>
    </row>
    <row r="39" spans="1:11" x14ac:dyDescent="0.3">
      <c r="A39" s="150"/>
      <c r="B39" s="155"/>
      <c r="C39" s="150" t="s">
        <v>119</v>
      </c>
      <c r="D39" s="156"/>
      <c r="E39" s="150" t="s">
        <v>120</v>
      </c>
      <c r="F39" s="157"/>
      <c r="G39" s="158">
        <f>IF($A39="E",D39*F39,0)</f>
        <v>0</v>
      </c>
      <c r="H39" s="158">
        <f t="shared" ref="H39" si="10">IF($A39="L",D39*F39,0)</f>
        <v>0</v>
      </c>
      <c r="I39" s="158">
        <f t="shared" ref="I39" si="11">IF($A39="S",D39*F39,0)</f>
        <v>0</v>
      </c>
      <c r="J39" s="158">
        <f t="shared" ref="J39" si="12">D39*F39</f>
        <v>0</v>
      </c>
      <c r="K39" s="64" t="b">
        <v>1</v>
      </c>
    </row>
    <row r="40" spans="1:11" x14ac:dyDescent="0.3">
      <c r="A40" s="150" t="s">
        <v>92</v>
      </c>
      <c r="B40" s="155"/>
      <c r="C40" s="150" t="s">
        <v>98</v>
      </c>
      <c r="D40" s="167"/>
      <c r="E40" s="150" t="s">
        <v>94</v>
      </c>
      <c r="F40" s="157"/>
      <c r="G40" s="158">
        <f>IF($A40="E",D40*F40,0)</f>
        <v>0</v>
      </c>
      <c r="H40" s="158">
        <f t="shared" si="6"/>
        <v>0</v>
      </c>
      <c r="I40" s="158">
        <f t="shared" si="7"/>
        <v>0</v>
      </c>
      <c r="J40" s="158">
        <f t="shared" si="8"/>
        <v>0</v>
      </c>
      <c r="K40" s="64" t="b">
        <f t="shared" si="9"/>
        <v>1</v>
      </c>
    </row>
    <row r="41" spans="1:11" ht="13.5" thickBot="1" x14ac:dyDescent="0.35">
      <c r="A41" s="159"/>
      <c r="B41" s="168"/>
      <c r="C41" s="159"/>
      <c r="D41" s="169"/>
      <c r="E41" s="159"/>
      <c r="F41" s="160"/>
      <c r="G41" s="161"/>
      <c r="H41" s="161"/>
      <c r="I41" s="161"/>
      <c r="J41" s="161"/>
    </row>
    <row r="42" spans="1:11" ht="13.5" thickBot="1" x14ac:dyDescent="0.35">
      <c r="A42" s="145"/>
      <c r="B42" s="170"/>
      <c r="C42" s="225" t="s">
        <v>99</v>
      </c>
      <c r="D42" s="225"/>
      <c r="E42" s="225"/>
      <c r="F42" s="226"/>
      <c r="G42" s="227">
        <f>SUM(G34:G40)</f>
        <v>10</v>
      </c>
      <c r="H42" s="227">
        <f>SUM(H34:H40)</f>
        <v>0</v>
      </c>
      <c r="I42" s="227">
        <f>SUM(I34:I40)</f>
        <v>0</v>
      </c>
      <c r="J42" s="228">
        <f>SUM(J34:J40)</f>
        <v>10</v>
      </c>
    </row>
    <row r="44" spans="1:11" x14ac:dyDescent="0.3">
      <c r="C44" s="130" t="s">
        <v>100</v>
      </c>
      <c r="D44" s="131"/>
    </row>
    <row r="45" spans="1:11" x14ac:dyDescent="0.3">
      <c r="C45" s="131" t="s">
        <v>101</v>
      </c>
      <c r="D45" s="132">
        <f>SUMIF($A16:$A43,"L",H$16:H$43)</f>
        <v>0</v>
      </c>
      <c r="E45" s="64" t="b">
        <f>(H30+H42)=D45</f>
        <v>1</v>
      </c>
    </row>
    <row r="46" spans="1:11" ht="13.5" thickBot="1" x14ac:dyDescent="0.35">
      <c r="C46" s="133" t="s">
        <v>102</v>
      </c>
      <c r="D46" s="139">
        <f>J30+J42</f>
        <v>10</v>
      </c>
      <c r="E46" s="64" t="b">
        <f>SUM(D45:D45)=D46</f>
        <v>0</v>
      </c>
    </row>
    <row r="47" spans="1:11" ht="13.5" thickTop="1" x14ac:dyDescent="0.3"/>
  </sheetData>
  <mergeCells count="7">
    <mergeCell ref="C9:G9"/>
    <mergeCell ref="D5:E5"/>
    <mergeCell ref="F5:G5"/>
    <mergeCell ref="D6:E6"/>
    <mergeCell ref="F6:G6"/>
    <mergeCell ref="D7:E7"/>
    <mergeCell ref="F7:G7"/>
  </mergeCells>
  <phoneticPr fontId="3" type="noConversion"/>
  <pageMargins left="0.5" right="0.5" top="0.5" bottom="0.5" header="0.5" footer="0.25"/>
  <pageSetup scale="70" fitToHeight="4" orientation="portrait" r:id="rId1"/>
  <headerFooter alignWithMargins="0">
    <oddFooter>&amp;L&amp;"Helvetica,Regular"&amp;8File Name = &amp;F/&amp;A
Run Date = &amp;D&amp;C&amp;"Helvetica,Regular"&amp;8&amp;P of &amp;N&amp;R&amp;"Helvetica,Regular"&amp;8Intellectual Property of
Plante Moran Realpoint, LLC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59"/>
  <sheetViews>
    <sheetView showZeros="0" view="pageLayout" topLeftCell="A26" zoomScaleNormal="100" workbookViewId="0">
      <selection activeCell="A3" sqref="A3"/>
    </sheetView>
  </sheetViews>
  <sheetFormatPr defaultColWidth="9.1796875" defaultRowHeight="10.5" x14ac:dyDescent="0.25"/>
  <cols>
    <col min="1" max="1" width="15.7265625" style="2" bestFit="1" customWidth="1"/>
    <col min="2" max="2" width="11.7265625" style="2" customWidth="1"/>
    <col min="3" max="3" width="9.7265625" style="11" customWidth="1"/>
    <col min="4" max="4" width="1.7265625" style="2" customWidth="1"/>
    <col min="5" max="19" width="7.81640625" style="2" customWidth="1"/>
    <col min="20" max="29" width="7.81640625" style="2" hidden="1" customWidth="1"/>
    <col min="30" max="30" width="9.1796875" style="13"/>
    <col min="31" max="31" width="12.7265625" style="2" customWidth="1"/>
    <col min="32" max="16384" width="9.1796875" style="2"/>
  </cols>
  <sheetData>
    <row r="1" spans="1:31" ht="13" x14ac:dyDescent="0.3">
      <c r="B1" s="174"/>
      <c r="C1" s="4"/>
      <c r="D1" s="3"/>
      <c r="E1" s="8"/>
      <c r="K1" s="1"/>
      <c r="L1" s="6"/>
      <c r="M1" s="6"/>
      <c r="N1" s="1"/>
      <c r="O1" s="6"/>
      <c r="P1" s="6"/>
      <c r="Q1" s="6"/>
      <c r="R1" s="6"/>
      <c r="S1" s="1"/>
      <c r="T1" s="6"/>
      <c r="U1" s="6"/>
      <c r="V1" s="6"/>
      <c r="W1" s="6"/>
      <c r="X1" s="1"/>
      <c r="Y1" s="6"/>
      <c r="Z1" s="6"/>
      <c r="AA1" s="6"/>
      <c r="AB1" s="6"/>
      <c r="AC1" s="1"/>
      <c r="AD1" s="7"/>
      <c r="AE1" s="6"/>
    </row>
    <row r="2" spans="1:31" ht="14.5" x14ac:dyDescent="0.35">
      <c r="A2" s="67" t="s">
        <v>112</v>
      </c>
      <c r="B2" s="224">
        <f>Summary!B2</f>
        <v>0</v>
      </c>
      <c r="C2" s="4"/>
      <c r="D2" s="3"/>
      <c r="E2" s="8"/>
      <c r="F2" s="175"/>
      <c r="K2" s="1"/>
      <c r="L2" s="6"/>
      <c r="M2" s="6"/>
      <c r="N2" s="1"/>
      <c r="O2" s="6"/>
      <c r="P2" s="6"/>
      <c r="Q2" s="6"/>
      <c r="R2" s="6"/>
      <c r="S2" s="1"/>
      <c r="T2" s="6"/>
      <c r="U2" s="6"/>
      <c r="V2" s="6"/>
      <c r="W2" s="6"/>
      <c r="X2" s="1"/>
      <c r="Y2" s="6"/>
      <c r="Z2" s="6"/>
      <c r="AA2" s="6"/>
      <c r="AB2" s="6"/>
      <c r="AC2" s="1"/>
      <c r="AD2" s="7"/>
      <c r="AE2" s="6"/>
    </row>
    <row r="3" spans="1:31" ht="15" customHeight="1" x14ac:dyDescent="0.3">
      <c r="C3" s="4"/>
      <c r="D3" s="215"/>
      <c r="E3" s="216"/>
      <c r="F3" s="8"/>
      <c r="K3" s="1"/>
      <c r="L3" s="6"/>
      <c r="M3" s="6"/>
      <c r="N3" s="1"/>
      <c r="O3" s="6"/>
      <c r="P3" s="6"/>
      <c r="Q3" s="6"/>
      <c r="R3" s="6"/>
      <c r="S3" s="1"/>
      <c r="T3" s="6"/>
      <c r="U3" s="6"/>
      <c r="V3" s="6"/>
      <c r="W3" s="6"/>
      <c r="X3" s="1"/>
      <c r="Y3" s="6"/>
      <c r="Z3" s="6"/>
      <c r="AA3" s="6"/>
      <c r="AB3" s="6"/>
      <c r="AC3" s="1"/>
      <c r="AD3" s="7"/>
      <c r="AE3" s="6"/>
    </row>
    <row r="4" spans="1:31" x14ac:dyDescent="0.25">
      <c r="K4" s="1"/>
      <c r="L4" s="6"/>
      <c r="M4" s="6"/>
      <c r="N4" s="1"/>
      <c r="O4" s="6"/>
      <c r="P4" s="6"/>
      <c r="Q4" s="6"/>
      <c r="R4" s="6"/>
      <c r="S4" s="1"/>
      <c r="T4" s="6"/>
      <c r="U4" s="6"/>
      <c r="V4" s="6"/>
      <c r="W4" s="6"/>
      <c r="X4" s="1"/>
      <c r="Y4" s="6"/>
      <c r="Z4" s="6"/>
      <c r="AA4" s="6"/>
      <c r="AB4" s="6"/>
      <c r="AC4" s="1"/>
      <c r="AD4" s="7"/>
      <c r="AE4" s="6"/>
    </row>
    <row r="5" spans="1:31" ht="15.5" x14ac:dyDescent="0.35">
      <c r="E5" s="262" t="s">
        <v>103</v>
      </c>
      <c r="F5" s="262"/>
      <c r="G5" s="262"/>
      <c r="H5" s="262"/>
      <c r="I5" s="1"/>
      <c r="J5" s="6"/>
      <c r="K5" s="6"/>
      <c r="L5" s="6"/>
      <c r="M5" s="6"/>
      <c r="N5" s="1"/>
      <c r="O5" s="6"/>
      <c r="P5" s="6"/>
      <c r="Q5" s="6"/>
      <c r="R5" s="6"/>
      <c r="S5" s="1"/>
      <c r="T5" s="6"/>
      <c r="U5" s="6"/>
      <c r="V5" s="6"/>
      <c r="W5" s="6"/>
      <c r="X5" s="1"/>
      <c r="Y5" s="6"/>
      <c r="Z5" s="6"/>
      <c r="AA5" s="6"/>
      <c r="AB5" s="6"/>
      <c r="AC5" s="1"/>
      <c r="AD5" s="7"/>
      <c r="AE5" s="6"/>
    </row>
    <row r="6" spans="1:31" x14ac:dyDescent="0.25">
      <c r="B6" s="9" t="s">
        <v>44</v>
      </c>
      <c r="E6" s="12">
        <v>1</v>
      </c>
      <c r="F6" s="12">
        <f>E6+1</f>
        <v>2</v>
      </c>
      <c r="G6" s="12">
        <f>F6+1</f>
        <v>3</v>
      </c>
      <c r="H6" s="12">
        <f t="shared" ref="H6:N6" si="0">G6+1</f>
        <v>4</v>
      </c>
      <c r="I6" s="12">
        <f t="shared" si="0"/>
        <v>5</v>
      </c>
      <c r="J6" s="12">
        <f t="shared" si="0"/>
        <v>6</v>
      </c>
      <c r="K6" s="12">
        <f t="shared" si="0"/>
        <v>7</v>
      </c>
      <c r="L6" s="12">
        <f t="shared" si="0"/>
        <v>8</v>
      </c>
      <c r="M6" s="12">
        <f t="shared" si="0"/>
        <v>9</v>
      </c>
      <c r="N6" s="12">
        <f t="shared" si="0"/>
        <v>10</v>
      </c>
      <c r="O6" s="12">
        <f>N6+1</f>
        <v>11</v>
      </c>
      <c r="P6" s="12">
        <f>O6+1</f>
        <v>12</v>
      </c>
      <c r="Q6" s="12">
        <f t="shared" ref="Q6:AC6" si="1">P6+1</f>
        <v>13</v>
      </c>
      <c r="R6" s="12">
        <f t="shared" si="1"/>
        <v>14</v>
      </c>
      <c r="S6" s="12">
        <f t="shared" si="1"/>
        <v>15</v>
      </c>
      <c r="T6" s="12">
        <f t="shared" si="1"/>
        <v>16</v>
      </c>
      <c r="U6" s="12">
        <f t="shared" si="1"/>
        <v>17</v>
      </c>
      <c r="V6" s="12">
        <f t="shared" si="1"/>
        <v>18</v>
      </c>
      <c r="W6" s="12">
        <f t="shared" si="1"/>
        <v>19</v>
      </c>
      <c r="X6" s="12">
        <f t="shared" si="1"/>
        <v>20</v>
      </c>
      <c r="Y6" s="12">
        <f t="shared" si="1"/>
        <v>21</v>
      </c>
      <c r="Z6" s="12">
        <f t="shared" si="1"/>
        <v>22</v>
      </c>
      <c r="AA6" s="12">
        <f t="shared" si="1"/>
        <v>23</v>
      </c>
      <c r="AB6" s="12">
        <f t="shared" si="1"/>
        <v>24</v>
      </c>
      <c r="AC6" s="12">
        <f t="shared" si="1"/>
        <v>25</v>
      </c>
    </row>
    <row r="7" spans="1:31" ht="10.5" customHeight="1" x14ac:dyDescent="0.25">
      <c r="B7" s="9"/>
      <c r="E7" s="16">
        <v>2024</v>
      </c>
      <c r="F7" s="5" t="s">
        <v>109</v>
      </c>
      <c r="G7" s="5" t="s">
        <v>109</v>
      </c>
      <c r="H7" s="5" t="s">
        <v>109</v>
      </c>
      <c r="I7" s="5"/>
      <c r="J7" s="5" t="s">
        <v>109</v>
      </c>
      <c r="K7" s="5"/>
      <c r="L7" s="16"/>
      <c r="M7" s="5" t="s">
        <v>109</v>
      </c>
      <c r="O7" s="5" t="s">
        <v>109</v>
      </c>
      <c r="P7" s="5" t="s">
        <v>109</v>
      </c>
      <c r="Q7" s="5">
        <v>2025</v>
      </c>
      <c r="R7" s="5" t="s">
        <v>109</v>
      </c>
      <c r="S7" s="5" t="s">
        <v>109</v>
      </c>
      <c r="T7" s="5" t="s">
        <v>109</v>
      </c>
      <c r="U7" s="5"/>
      <c r="V7" s="5" t="s">
        <v>109</v>
      </c>
      <c r="W7" s="5"/>
      <c r="X7" s="16"/>
      <c r="Y7" s="5" t="s">
        <v>109</v>
      </c>
      <c r="AA7" s="5" t="s">
        <v>109</v>
      </c>
      <c r="AB7" s="5" t="s">
        <v>109</v>
      </c>
      <c r="AC7" s="5" t="s">
        <v>109</v>
      </c>
    </row>
    <row r="8" spans="1:31" s="5" customFormat="1" x14ac:dyDescent="0.25">
      <c r="B8" s="9"/>
      <c r="C8" s="14"/>
      <c r="E8" s="219">
        <v>45311</v>
      </c>
      <c r="F8" s="219">
        <v>45342</v>
      </c>
      <c r="G8" s="219">
        <v>45371</v>
      </c>
      <c r="H8" s="219">
        <v>45402</v>
      </c>
      <c r="I8" s="219">
        <v>45432</v>
      </c>
      <c r="J8" s="219">
        <v>45463</v>
      </c>
      <c r="K8" s="219">
        <v>45493</v>
      </c>
      <c r="L8" s="219">
        <v>45524</v>
      </c>
      <c r="M8" s="219">
        <v>45555</v>
      </c>
      <c r="N8" s="219">
        <v>45585</v>
      </c>
      <c r="O8" s="219">
        <v>45616</v>
      </c>
      <c r="P8" s="219">
        <v>45646</v>
      </c>
      <c r="Q8" s="219">
        <v>45677</v>
      </c>
      <c r="R8" s="219">
        <v>45708</v>
      </c>
      <c r="S8" s="219">
        <v>45736</v>
      </c>
      <c r="T8" s="219"/>
      <c r="U8" s="219"/>
      <c r="V8" s="219"/>
      <c r="W8" s="219"/>
      <c r="X8" s="219"/>
      <c r="Y8" s="219"/>
      <c r="Z8" s="219"/>
      <c r="AA8" s="219"/>
      <c r="AB8" s="219"/>
      <c r="AC8" s="219"/>
      <c r="AD8" s="17"/>
    </row>
    <row r="9" spans="1:31" s="5" customFormat="1" ht="6" customHeight="1" x14ac:dyDescent="0.25">
      <c r="B9" s="9"/>
      <c r="C9" s="14"/>
      <c r="E9" s="15"/>
      <c r="F9" s="16"/>
      <c r="G9" s="16"/>
      <c r="H9" s="16"/>
      <c r="I9" s="16"/>
      <c r="J9" s="16"/>
      <c r="K9" s="16"/>
      <c r="L9" s="16"/>
      <c r="M9" s="16"/>
      <c r="N9" s="16"/>
      <c r="O9" s="16"/>
      <c r="P9" s="16"/>
      <c r="Q9" s="16"/>
      <c r="R9" s="16"/>
      <c r="S9" s="16"/>
      <c r="T9" s="16"/>
      <c r="U9" s="16"/>
      <c r="V9" s="16"/>
      <c r="W9" s="16"/>
      <c r="X9" s="16"/>
      <c r="Y9" s="16"/>
      <c r="Z9" s="16"/>
      <c r="AA9" s="16"/>
      <c r="AB9" s="16"/>
      <c r="AC9" s="16"/>
      <c r="AD9" s="17"/>
    </row>
    <row r="10" spans="1:31" x14ac:dyDescent="0.25">
      <c r="A10" s="18"/>
      <c r="B10" s="19"/>
      <c r="C10" s="20"/>
      <c r="D10" s="19"/>
      <c r="E10" s="21" t="s">
        <v>45</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58" t="s">
        <v>46</v>
      </c>
      <c r="AE10" s="259"/>
    </row>
    <row r="11" spans="1:31" x14ac:dyDescent="0.25">
      <c r="A11" s="33" t="s">
        <v>104</v>
      </c>
      <c r="B11" s="33" t="s">
        <v>48</v>
      </c>
      <c r="C11" s="58" t="s">
        <v>105</v>
      </c>
      <c r="D11" s="19"/>
      <c r="E11" s="18"/>
      <c r="F11" s="25"/>
      <c r="G11" s="25"/>
      <c r="H11" s="25"/>
      <c r="I11" s="25"/>
      <c r="J11" s="25"/>
      <c r="K11" s="18"/>
      <c r="L11" s="25"/>
      <c r="M11" s="25"/>
      <c r="N11" s="25"/>
      <c r="O11" s="25"/>
      <c r="P11" s="25"/>
      <c r="Q11" s="18"/>
      <c r="R11" s="25"/>
      <c r="S11" s="25"/>
      <c r="T11" s="25"/>
      <c r="U11" s="25"/>
      <c r="V11" s="25"/>
      <c r="W11" s="18"/>
      <c r="X11" s="25"/>
      <c r="Y11" s="25"/>
      <c r="Z11" s="25"/>
      <c r="AA11" s="25"/>
      <c r="AB11" s="25"/>
      <c r="AC11" s="18"/>
      <c r="AD11" s="59" t="s">
        <v>50</v>
      </c>
      <c r="AE11" s="60" t="s">
        <v>51</v>
      </c>
    </row>
    <row r="12" spans="1:31" ht="15" customHeight="1" x14ac:dyDescent="0.25">
      <c r="A12" s="61">
        <f>'Staff Hours'!A11</f>
        <v>0</v>
      </c>
      <c r="B12" s="29" t="str">
        <f>'Staff Hours'!B11</f>
        <v>Project Exec.</v>
      </c>
      <c r="C12" s="180">
        <f>'Staff Hours'!C11</f>
        <v>0</v>
      </c>
      <c r="D12" s="29"/>
      <c r="E12" s="182">
        <f>'Staff Hours'!E11*'Staff Hours'!$C11</f>
        <v>0</v>
      </c>
      <c r="F12" s="182">
        <f>'Staff Hours'!F11*'Staff Hours'!$C11</f>
        <v>0</v>
      </c>
      <c r="G12" s="182">
        <f>'Staff Hours'!G11*'Staff Hours'!$C11</f>
        <v>0</v>
      </c>
      <c r="H12" s="182">
        <f>'Staff Hours'!H11*'Staff Hours'!$C11</f>
        <v>0</v>
      </c>
      <c r="I12" s="182">
        <f>'Staff Hours'!I11*'Staff Hours'!$C11</f>
        <v>0</v>
      </c>
      <c r="J12" s="182">
        <f>'Staff Hours'!J11*'Staff Hours'!$C11</f>
        <v>0</v>
      </c>
      <c r="K12" s="182">
        <f>'Staff Hours'!K11*'Staff Hours'!$C11</f>
        <v>0</v>
      </c>
      <c r="L12" s="182">
        <f>'Staff Hours'!L11*'Staff Hours'!$C11</f>
        <v>0</v>
      </c>
      <c r="M12" s="182">
        <f>'Staff Hours'!M11*'Staff Hours'!$C11</f>
        <v>0</v>
      </c>
      <c r="N12" s="182">
        <f>'Staff Hours'!N11*'Staff Hours'!$C11</f>
        <v>0</v>
      </c>
      <c r="O12" s="182">
        <f>'Staff Hours'!O11*'Staff Hours'!$C11</f>
        <v>0</v>
      </c>
      <c r="P12" s="182">
        <f>'Staff Hours'!P11*'Staff Hours'!$C11</f>
        <v>0</v>
      </c>
      <c r="Q12" s="182">
        <f>'Staff Hours'!Q11*'Staff Hours'!$C11</f>
        <v>0</v>
      </c>
      <c r="R12" s="182">
        <f>'Staff Hours'!R11*'Staff Hours'!$C11</f>
        <v>0</v>
      </c>
      <c r="S12" s="182">
        <f>'Staff Hours'!S11*'Staff Hours'!$C11</f>
        <v>0</v>
      </c>
      <c r="T12" s="182">
        <f>'Staff Hours'!T11*'Staff Hours'!$C11</f>
        <v>0</v>
      </c>
      <c r="U12" s="182">
        <f>'Staff Hours'!U11*'Staff Hours'!$C11</f>
        <v>0</v>
      </c>
      <c r="V12" s="182">
        <f>'Staff Hours'!V11*'Staff Hours'!$C11</f>
        <v>0</v>
      </c>
      <c r="W12" s="182">
        <f>'Staff Hours'!W11*'Staff Hours'!$C11</f>
        <v>0</v>
      </c>
      <c r="X12" s="182">
        <f>'Staff Hours'!X11*'Staff Hours'!$C11</f>
        <v>0</v>
      </c>
      <c r="Y12" s="182">
        <f>'Staff Hours'!Y11*'Staff Hours'!$C11</f>
        <v>0</v>
      </c>
      <c r="Z12" s="182">
        <f>'Staff Hours'!Z11*'Staff Hours'!$C11</f>
        <v>0</v>
      </c>
      <c r="AA12" s="182">
        <f>'Staff Hours'!AA11*'Staff Hours'!$C11</f>
        <v>0</v>
      </c>
      <c r="AB12" s="182">
        <f>'Staff Hours'!AB11*'Staff Hours'!$C11</f>
        <v>0</v>
      </c>
      <c r="AC12" s="182">
        <f>'Staff Hours'!AR11*'Staff Hours'!$C11</f>
        <v>0</v>
      </c>
      <c r="AD12" s="183">
        <f>'Staff Hours'!AS11</f>
        <v>0</v>
      </c>
      <c r="AE12" s="184">
        <f t="shared" ref="AE12:AE28" si="2">C12*AD12</f>
        <v>0</v>
      </c>
    </row>
    <row r="13" spans="1:31" x14ac:dyDescent="0.25">
      <c r="A13" s="61" t="str">
        <f>'Staff Hours'!A12</f>
        <v>Joe 'Example' Dirt</v>
      </c>
      <c r="B13" s="29" t="str">
        <f>'Staff Hours'!B12</f>
        <v>Sr. Proj. Mgr.</v>
      </c>
      <c r="C13" s="180">
        <f>'Staff Hours'!C12</f>
        <v>10</v>
      </c>
      <c r="D13" s="29"/>
      <c r="E13" s="182">
        <f>'Staff Hours'!E12*'Staff Hours'!$C12</f>
        <v>10</v>
      </c>
      <c r="F13" s="182">
        <f>'Staff Hours'!F12*'Staff Hours'!$C12</f>
        <v>10</v>
      </c>
      <c r="G13" s="182">
        <f>'Staff Hours'!G12*'Staff Hours'!$C12</f>
        <v>10</v>
      </c>
      <c r="H13" s="182">
        <f>'Staff Hours'!H12*'Staff Hours'!$C12</f>
        <v>10</v>
      </c>
      <c r="I13" s="182">
        <f>'Staff Hours'!I12*'Staff Hours'!$C12</f>
        <v>10</v>
      </c>
      <c r="J13" s="182">
        <f>'Staff Hours'!J12*'Staff Hours'!$C12</f>
        <v>10</v>
      </c>
      <c r="K13" s="182">
        <f>'Staff Hours'!K12*'Staff Hours'!$C12</f>
        <v>10</v>
      </c>
      <c r="L13" s="182">
        <f>'Staff Hours'!L12*'Staff Hours'!$C12</f>
        <v>10</v>
      </c>
      <c r="M13" s="182">
        <f>'Staff Hours'!M12*'Staff Hours'!$C12</f>
        <v>10</v>
      </c>
      <c r="N13" s="182">
        <f>'Staff Hours'!N12*'Staff Hours'!$C12</f>
        <v>10</v>
      </c>
      <c r="O13" s="182">
        <f>'Staff Hours'!O12*'Staff Hours'!$C12</f>
        <v>10</v>
      </c>
      <c r="P13" s="182">
        <f>'Staff Hours'!P12*'Staff Hours'!$C12</f>
        <v>10</v>
      </c>
      <c r="Q13" s="182">
        <f>'Staff Hours'!Q12*'Staff Hours'!$C12</f>
        <v>10</v>
      </c>
      <c r="R13" s="182">
        <f>'Staff Hours'!R12*'Staff Hours'!$C12</f>
        <v>10</v>
      </c>
      <c r="S13" s="182">
        <f>'Staff Hours'!S12*'Staff Hours'!$C12</f>
        <v>10</v>
      </c>
      <c r="T13" s="182">
        <f>'Staff Hours'!T12*'Staff Hours'!$C12</f>
        <v>10</v>
      </c>
      <c r="U13" s="182">
        <f>'Staff Hours'!U12*'Staff Hours'!$C12</f>
        <v>10</v>
      </c>
      <c r="V13" s="182">
        <f>'Staff Hours'!V12*'Staff Hours'!$C12</f>
        <v>10</v>
      </c>
      <c r="W13" s="182">
        <f>'Staff Hours'!W12*'Staff Hours'!$C12</f>
        <v>10</v>
      </c>
      <c r="X13" s="182">
        <f>'Staff Hours'!X12*'Staff Hours'!$C12</f>
        <v>10</v>
      </c>
      <c r="Y13" s="182">
        <f>'Staff Hours'!Y12*'Staff Hours'!$C12</f>
        <v>10</v>
      </c>
      <c r="Z13" s="182">
        <f>'Staff Hours'!Z12*'Staff Hours'!$C12</f>
        <v>10</v>
      </c>
      <c r="AA13" s="182">
        <f>'Staff Hours'!AA12*'Staff Hours'!$C12</f>
        <v>10</v>
      </c>
      <c r="AB13" s="182">
        <f>'Staff Hours'!AB12*'Staff Hours'!$C12</f>
        <v>10</v>
      </c>
      <c r="AC13" s="182">
        <f>'Staff Hours'!AR12*'Staff Hours'!$C12</f>
        <v>10</v>
      </c>
      <c r="AD13" s="183">
        <f>'Staff Hours'!AS12</f>
        <v>40</v>
      </c>
      <c r="AE13" s="184">
        <f t="shared" si="2"/>
        <v>400</v>
      </c>
    </row>
    <row r="14" spans="1:31" x14ac:dyDescent="0.25">
      <c r="A14" s="61">
        <f>'Staff Hours'!A13</f>
        <v>0</v>
      </c>
      <c r="B14" s="29" t="str">
        <f>'Staff Hours'!B13</f>
        <v>Proj. Mgr. 1</v>
      </c>
      <c r="C14" s="180">
        <f>'Staff Hours'!C13</f>
        <v>0</v>
      </c>
      <c r="D14" s="29"/>
      <c r="E14" s="182">
        <f>'Staff Hours'!E13*'Staff Hours'!$C13</f>
        <v>0</v>
      </c>
      <c r="F14" s="182">
        <f>'Staff Hours'!F13*'Staff Hours'!$C13</f>
        <v>0</v>
      </c>
      <c r="G14" s="182">
        <f>'Staff Hours'!G13*'Staff Hours'!$C13</f>
        <v>0</v>
      </c>
      <c r="H14" s="182">
        <f>'Staff Hours'!H13*'Staff Hours'!$C13</f>
        <v>0</v>
      </c>
      <c r="I14" s="182">
        <f>'Staff Hours'!I13*'Staff Hours'!$C13</f>
        <v>0</v>
      </c>
      <c r="J14" s="182">
        <f>'Staff Hours'!J13*'Staff Hours'!$C13</f>
        <v>0</v>
      </c>
      <c r="K14" s="182">
        <f>'Staff Hours'!K13*'Staff Hours'!$C13</f>
        <v>0</v>
      </c>
      <c r="L14" s="182">
        <f>'Staff Hours'!L13*'Staff Hours'!$C13</f>
        <v>0</v>
      </c>
      <c r="M14" s="182">
        <f>'Staff Hours'!M13*'Staff Hours'!$C13</f>
        <v>0</v>
      </c>
      <c r="N14" s="182">
        <f>'Staff Hours'!N13*'Staff Hours'!$C13</f>
        <v>0</v>
      </c>
      <c r="O14" s="182">
        <f>'Staff Hours'!O13*'Staff Hours'!$C13</f>
        <v>0</v>
      </c>
      <c r="P14" s="182">
        <f>'Staff Hours'!P13*'Staff Hours'!$C13</f>
        <v>0</v>
      </c>
      <c r="Q14" s="182">
        <f>'Staff Hours'!Q13*'Staff Hours'!$C13</f>
        <v>0</v>
      </c>
      <c r="R14" s="182">
        <f>'Staff Hours'!R13*'Staff Hours'!$C13</f>
        <v>0</v>
      </c>
      <c r="S14" s="182">
        <f>'Staff Hours'!S13*'Staff Hours'!$C13</f>
        <v>0</v>
      </c>
      <c r="T14" s="182">
        <f>'Staff Hours'!T13*'Staff Hours'!$C13</f>
        <v>0</v>
      </c>
      <c r="U14" s="182">
        <f>'Staff Hours'!U13*'Staff Hours'!$C13</f>
        <v>0</v>
      </c>
      <c r="V14" s="182">
        <f>'Staff Hours'!V13*'Staff Hours'!$C13</f>
        <v>0</v>
      </c>
      <c r="W14" s="182">
        <f>'Staff Hours'!W13*'Staff Hours'!$C13</f>
        <v>0</v>
      </c>
      <c r="X14" s="182">
        <f>'Staff Hours'!X13*'Staff Hours'!$C13</f>
        <v>0</v>
      </c>
      <c r="Y14" s="182">
        <f>'Staff Hours'!Y13*'Staff Hours'!$C13</f>
        <v>0</v>
      </c>
      <c r="Z14" s="182">
        <f>'Staff Hours'!Z13*'Staff Hours'!$C13</f>
        <v>0</v>
      </c>
      <c r="AA14" s="182">
        <f>'Staff Hours'!AA13*'Staff Hours'!$C13</f>
        <v>0</v>
      </c>
      <c r="AB14" s="182">
        <f>'Staff Hours'!AB13*'Staff Hours'!$C13</f>
        <v>0</v>
      </c>
      <c r="AC14" s="182">
        <f>'Staff Hours'!AR13*'Staff Hours'!$C13</f>
        <v>0</v>
      </c>
      <c r="AD14" s="183">
        <f>'Staff Hours'!AS13</f>
        <v>0</v>
      </c>
      <c r="AE14" s="184">
        <f t="shared" si="2"/>
        <v>0</v>
      </c>
    </row>
    <row r="15" spans="1:31" x14ac:dyDescent="0.25">
      <c r="A15" s="61">
        <f>'Staff Hours'!A14</f>
        <v>0</v>
      </c>
      <c r="B15" s="29" t="str">
        <f>'Staff Hours'!B14</f>
        <v>Pre-Con Mgr.</v>
      </c>
      <c r="C15" s="180">
        <f>'Staff Hours'!C14</f>
        <v>0</v>
      </c>
      <c r="D15" s="29"/>
      <c r="E15" s="182">
        <f>'Staff Hours'!E14*'Staff Hours'!$C14</f>
        <v>0</v>
      </c>
      <c r="F15" s="182">
        <f>'Staff Hours'!F14*'Staff Hours'!$C14</f>
        <v>0</v>
      </c>
      <c r="G15" s="182">
        <f>'Staff Hours'!G14*'Staff Hours'!$C14</f>
        <v>0</v>
      </c>
      <c r="H15" s="182">
        <f>'Staff Hours'!H14*'Staff Hours'!$C14</f>
        <v>0</v>
      </c>
      <c r="I15" s="182">
        <f>'Staff Hours'!I14*'Staff Hours'!$C14</f>
        <v>0</v>
      </c>
      <c r="J15" s="182">
        <f>'Staff Hours'!J14*'Staff Hours'!$C14</f>
        <v>0</v>
      </c>
      <c r="K15" s="182">
        <f>'Staff Hours'!K14*'Staff Hours'!$C14</f>
        <v>0</v>
      </c>
      <c r="L15" s="182">
        <f>'Staff Hours'!L14*'Staff Hours'!$C14</f>
        <v>0</v>
      </c>
      <c r="M15" s="182">
        <f>'Staff Hours'!M14*'Staff Hours'!$C14</f>
        <v>0</v>
      </c>
      <c r="N15" s="182">
        <f>'Staff Hours'!N14*'Staff Hours'!$C14</f>
        <v>0</v>
      </c>
      <c r="O15" s="182">
        <f>'Staff Hours'!O14*'Staff Hours'!$C14</f>
        <v>0</v>
      </c>
      <c r="P15" s="182">
        <f>'Staff Hours'!P14*'Staff Hours'!$C14</f>
        <v>0</v>
      </c>
      <c r="Q15" s="182">
        <f>'Staff Hours'!Q14*'Staff Hours'!$C14</f>
        <v>0</v>
      </c>
      <c r="R15" s="182">
        <f>'Staff Hours'!R14*'Staff Hours'!$C14</f>
        <v>0</v>
      </c>
      <c r="S15" s="182">
        <f>'Staff Hours'!S14*'Staff Hours'!$C14</f>
        <v>0</v>
      </c>
      <c r="T15" s="182">
        <f>'Staff Hours'!T14*'Staff Hours'!$C14</f>
        <v>0</v>
      </c>
      <c r="U15" s="182">
        <f>'Staff Hours'!U14*'Staff Hours'!$C14</f>
        <v>0</v>
      </c>
      <c r="V15" s="182">
        <f>'Staff Hours'!V14*'Staff Hours'!$C14</f>
        <v>0</v>
      </c>
      <c r="W15" s="182">
        <f>'Staff Hours'!W14*'Staff Hours'!$C14</f>
        <v>0</v>
      </c>
      <c r="X15" s="182">
        <f>'Staff Hours'!X14*'Staff Hours'!$C14</f>
        <v>0</v>
      </c>
      <c r="Y15" s="182">
        <f>'Staff Hours'!Y14*'Staff Hours'!$C14</f>
        <v>0</v>
      </c>
      <c r="Z15" s="182">
        <f>'Staff Hours'!Z14*'Staff Hours'!$C14</f>
        <v>0</v>
      </c>
      <c r="AA15" s="182">
        <f>'Staff Hours'!AA14*'Staff Hours'!$C14</f>
        <v>0</v>
      </c>
      <c r="AB15" s="182">
        <f>'Staff Hours'!AB14*'Staff Hours'!$C14</f>
        <v>0</v>
      </c>
      <c r="AC15" s="182">
        <f>'Staff Hours'!AR14*'Staff Hours'!$C14</f>
        <v>0</v>
      </c>
      <c r="AD15" s="183">
        <f>'Staff Hours'!AS14</f>
        <v>0</v>
      </c>
      <c r="AE15" s="184">
        <f t="shared" si="2"/>
        <v>0</v>
      </c>
    </row>
    <row r="16" spans="1:31" x14ac:dyDescent="0.25">
      <c r="A16" s="61">
        <f>'Staff Hours'!A15</f>
        <v>0</v>
      </c>
      <c r="B16" s="29" t="str">
        <f>'Staff Hours'!B15</f>
        <v>Sr. Estimator</v>
      </c>
      <c r="C16" s="180">
        <f>'Staff Hours'!C15</f>
        <v>0</v>
      </c>
      <c r="D16" s="29"/>
      <c r="E16" s="182">
        <f>'Staff Hours'!E15*'Staff Hours'!$C15</f>
        <v>0</v>
      </c>
      <c r="F16" s="182">
        <f>'Staff Hours'!F15*'Staff Hours'!$C15</f>
        <v>0</v>
      </c>
      <c r="G16" s="182">
        <f>'Staff Hours'!G15*'Staff Hours'!$C15</f>
        <v>0</v>
      </c>
      <c r="H16" s="182">
        <f>'Staff Hours'!H15*'Staff Hours'!$C15</f>
        <v>0</v>
      </c>
      <c r="I16" s="182">
        <f>'Staff Hours'!I15*'Staff Hours'!$C15</f>
        <v>0</v>
      </c>
      <c r="J16" s="182">
        <f>'Staff Hours'!J15*'Staff Hours'!$C15</f>
        <v>0</v>
      </c>
      <c r="K16" s="182">
        <f>'Staff Hours'!K15*'Staff Hours'!$C15</f>
        <v>0</v>
      </c>
      <c r="L16" s="182">
        <f>'Staff Hours'!L15*'Staff Hours'!$C15</f>
        <v>0</v>
      </c>
      <c r="M16" s="182">
        <f>'Staff Hours'!M15*'Staff Hours'!$C15</f>
        <v>0</v>
      </c>
      <c r="N16" s="182">
        <f>'Staff Hours'!N15*'Staff Hours'!$C15</f>
        <v>0</v>
      </c>
      <c r="O16" s="182">
        <f>'Staff Hours'!O15*'Staff Hours'!$C15</f>
        <v>0</v>
      </c>
      <c r="P16" s="182">
        <f>'Staff Hours'!P15*'Staff Hours'!$C15</f>
        <v>0</v>
      </c>
      <c r="Q16" s="182">
        <f>'Staff Hours'!Q15*'Staff Hours'!$C15</f>
        <v>0</v>
      </c>
      <c r="R16" s="182">
        <f>'Staff Hours'!R15*'Staff Hours'!$C15</f>
        <v>0</v>
      </c>
      <c r="S16" s="182">
        <f>'Staff Hours'!S15*'Staff Hours'!$C15</f>
        <v>0</v>
      </c>
      <c r="T16" s="182">
        <f>'Staff Hours'!T15*'Staff Hours'!$C15</f>
        <v>0</v>
      </c>
      <c r="U16" s="182">
        <f>'Staff Hours'!U15*'Staff Hours'!$C15</f>
        <v>0</v>
      </c>
      <c r="V16" s="182">
        <f>'Staff Hours'!V15*'Staff Hours'!$C15</f>
        <v>0</v>
      </c>
      <c r="W16" s="182">
        <f>'Staff Hours'!W15*'Staff Hours'!$C15</f>
        <v>0</v>
      </c>
      <c r="X16" s="182">
        <f>'Staff Hours'!X15*'Staff Hours'!$C15</f>
        <v>0</v>
      </c>
      <c r="Y16" s="182">
        <f>'Staff Hours'!Y15*'Staff Hours'!$C15</f>
        <v>0</v>
      </c>
      <c r="Z16" s="182">
        <f>'Staff Hours'!Z15*'Staff Hours'!$C15</f>
        <v>0</v>
      </c>
      <c r="AA16" s="182">
        <f>'Staff Hours'!AA15*'Staff Hours'!$C15</f>
        <v>0</v>
      </c>
      <c r="AB16" s="182">
        <f>'Staff Hours'!AB15*'Staff Hours'!$C15</f>
        <v>0</v>
      </c>
      <c r="AC16" s="182">
        <f>'Staff Hours'!AR15*'Staff Hours'!$C15</f>
        <v>0</v>
      </c>
      <c r="AD16" s="183">
        <f>'Staff Hours'!AS15</f>
        <v>0</v>
      </c>
      <c r="AE16" s="184">
        <f t="shared" si="2"/>
        <v>0</v>
      </c>
    </row>
    <row r="17" spans="1:32" x14ac:dyDescent="0.25">
      <c r="A17" s="61">
        <f>'Staff Hours'!A16</f>
        <v>0</v>
      </c>
      <c r="B17" s="29" t="str">
        <f>'Staff Hours'!B16</f>
        <v>Estimator 1</v>
      </c>
      <c r="C17" s="180">
        <f>'Staff Hours'!C16</f>
        <v>0</v>
      </c>
      <c r="D17" s="29"/>
      <c r="E17" s="182">
        <f>'Staff Hours'!E16*'Staff Hours'!$C16</f>
        <v>0</v>
      </c>
      <c r="F17" s="182">
        <f>'Staff Hours'!F16*'Staff Hours'!$C16</f>
        <v>0</v>
      </c>
      <c r="G17" s="182">
        <f>'Staff Hours'!G16*'Staff Hours'!$C16</f>
        <v>0</v>
      </c>
      <c r="H17" s="182">
        <f>'Staff Hours'!H16*'Staff Hours'!$C16</f>
        <v>0</v>
      </c>
      <c r="I17" s="182">
        <f>'Staff Hours'!I16*'Staff Hours'!$C16</f>
        <v>0</v>
      </c>
      <c r="J17" s="182">
        <f>'Staff Hours'!J16*'Staff Hours'!$C16</f>
        <v>0</v>
      </c>
      <c r="K17" s="182">
        <f>'Staff Hours'!K16*'Staff Hours'!$C16</f>
        <v>0</v>
      </c>
      <c r="L17" s="182">
        <f>'Staff Hours'!L16*'Staff Hours'!$C16</f>
        <v>0</v>
      </c>
      <c r="M17" s="182">
        <f>'Staff Hours'!M16*'Staff Hours'!$C16</f>
        <v>0</v>
      </c>
      <c r="N17" s="182">
        <f>'Staff Hours'!N16*'Staff Hours'!$C16</f>
        <v>0</v>
      </c>
      <c r="O17" s="182">
        <f>'Staff Hours'!O16*'Staff Hours'!$C16</f>
        <v>0</v>
      </c>
      <c r="P17" s="182">
        <f>'Staff Hours'!P16*'Staff Hours'!$C16</f>
        <v>0</v>
      </c>
      <c r="Q17" s="182">
        <f>'Staff Hours'!Q16*'Staff Hours'!$C16</f>
        <v>0</v>
      </c>
      <c r="R17" s="182">
        <f>'Staff Hours'!R16*'Staff Hours'!$C16</f>
        <v>0</v>
      </c>
      <c r="S17" s="182">
        <f>'Staff Hours'!S16*'Staff Hours'!$C16</f>
        <v>0</v>
      </c>
      <c r="T17" s="182">
        <f>'Staff Hours'!T16*'Staff Hours'!$C16</f>
        <v>0</v>
      </c>
      <c r="U17" s="182">
        <f>'Staff Hours'!U16*'Staff Hours'!$C16</f>
        <v>0</v>
      </c>
      <c r="V17" s="182">
        <f>'Staff Hours'!V16*'Staff Hours'!$C16</f>
        <v>0</v>
      </c>
      <c r="W17" s="182">
        <f>'Staff Hours'!W16*'Staff Hours'!$C16</f>
        <v>0</v>
      </c>
      <c r="X17" s="182">
        <f>'Staff Hours'!X16*'Staff Hours'!$C16</f>
        <v>0</v>
      </c>
      <c r="Y17" s="182">
        <f>'Staff Hours'!Y16*'Staff Hours'!$C16</f>
        <v>0</v>
      </c>
      <c r="Z17" s="182">
        <f>'Staff Hours'!Z16*'Staff Hours'!$C16</f>
        <v>0</v>
      </c>
      <c r="AA17" s="182">
        <f>'Staff Hours'!AA16*'Staff Hours'!$C16</f>
        <v>0</v>
      </c>
      <c r="AB17" s="182">
        <f>'Staff Hours'!AB16*'Staff Hours'!$C16</f>
        <v>0</v>
      </c>
      <c r="AC17" s="182">
        <f>'Staff Hours'!AR16*'Staff Hours'!$C16</f>
        <v>0</v>
      </c>
      <c r="AD17" s="183">
        <f>'Staff Hours'!AS16</f>
        <v>0</v>
      </c>
      <c r="AE17" s="184">
        <f t="shared" si="2"/>
        <v>0</v>
      </c>
    </row>
    <row r="18" spans="1:32" x14ac:dyDescent="0.25">
      <c r="A18" s="61">
        <f>'Staff Hours'!A17</f>
        <v>0</v>
      </c>
      <c r="B18" s="29" t="str">
        <f>'Staff Hours'!B17</f>
        <v>Mech. Est.</v>
      </c>
      <c r="C18" s="180">
        <f>'Staff Hours'!C17</f>
        <v>0</v>
      </c>
      <c r="D18" s="29"/>
      <c r="E18" s="182">
        <f>'Staff Hours'!E17*'Staff Hours'!$C17</f>
        <v>0</v>
      </c>
      <c r="F18" s="182">
        <f>'Staff Hours'!F17*'Staff Hours'!$C17</f>
        <v>0</v>
      </c>
      <c r="G18" s="182">
        <f>'Staff Hours'!G17*'Staff Hours'!$C17</f>
        <v>0</v>
      </c>
      <c r="H18" s="182">
        <f>'Staff Hours'!H17*'Staff Hours'!$C17</f>
        <v>0</v>
      </c>
      <c r="I18" s="182">
        <f>'Staff Hours'!I17*'Staff Hours'!$C17</f>
        <v>0</v>
      </c>
      <c r="J18" s="182">
        <f>'Staff Hours'!J17*'Staff Hours'!$C17</f>
        <v>0</v>
      </c>
      <c r="K18" s="182">
        <f>'Staff Hours'!K17*'Staff Hours'!$C17</f>
        <v>0</v>
      </c>
      <c r="L18" s="182">
        <f>'Staff Hours'!L17*'Staff Hours'!$C17</f>
        <v>0</v>
      </c>
      <c r="M18" s="182">
        <f>'Staff Hours'!M17*'Staff Hours'!$C17</f>
        <v>0</v>
      </c>
      <c r="N18" s="182">
        <f>'Staff Hours'!N17*'Staff Hours'!$C17</f>
        <v>0</v>
      </c>
      <c r="O18" s="182">
        <f>'Staff Hours'!O17*'Staff Hours'!$C17</f>
        <v>0</v>
      </c>
      <c r="P18" s="182">
        <f>'Staff Hours'!P17*'Staff Hours'!$C17</f>
        <v>0</v>
      </c>
      <c r="Q18" s="182">
        <f>'Staff Hours'!Q17*'Staff Hours'!$C17</f>
        <v>0</v>
      </c>
      <c r="R18" s="182">
        <f>'Staff Hours'!R17*'Staff Hours'!$C17</f>
        <v>0</v>
      </c>
      <c r="S18" s="182">
        <f>'Staff Hours'!S17*'Staff Hours'!$C17</f>
        <v>0</v>
      </c>
      <c r="T18" s="182">
        <f>'Staff Hours'!T17*'Staff Hours'!$C17</f>
        <v>0</v>
      </c>
      <c r="U18" s="182">
        <f>'Staff Hours'!U17*'Staff Hours'!$C17</f>
        <v>0</v>
      </c>
      <c r="V18" s="182">
        <f>'Staff Hours'!V17*'Staff Hours'!$C17</f>
        <v>0</v>
      </c>
      <c r="W18" s="182">
        <f>'Staff Hours'!W17*'Staff Hours'!$C17</f>
        <v>0</v>
      </c>
      <c r="X18" s="182">
        <f>'Staff Hours'!X17*'Staff Hours'!$C17</f>
        <v>0</v>
      </c>
      <c r="Y18" s="182">
        <f>'Staff Hours'!Y17*'Staff Hours'!$C17</f>
        <v>0</v>
      </c>
      <c r="Z18" s="182">
        <f>'Staff Hours'!Z17*'Staff Hours'!$C17</f>
        <v>0</v>
      </c>
      <c r="AA18" s="182">
        <f>'Staff Hours'!AA17*'Staff Hours'!$C17</f>
        <v>0</v>
      </c>
      <c r="AB18" s="182">
        <f>'Staff Hours'!AB17*'Staff Hours'!$C17</f>
        <v>0</v>
      </c>
      <c r="AC18" s="182">
        <f>'Staff Hours'!AR17*'Staff Hours'!$C17</f>
        <v>0</v>
      </c>
      <c r="AD18" s="183">
        <f>'Staff Hours'!AS17</f>
        <v>0</v>
      </c>
      <c r="AE18" s="184">
        <f t="shared" si="2"/>
        <v>0</v>
      </c>
    </row>
    <row r="19" spans="1:32" x14ac:dyDescent="0.25">
      <c r="A19" s="61">
        <f>'Staff Hours'!A18</f>
        <v>0</v>
      </c>
      <c r="B19" s="29" t="str">
        <f>'Staff Hours'!B18</f>
        <v>Elect. Est.</v>
      </c>
      <c r="C19" s="180">
        <f>'Staff Hours'!C18</f>
        <v>0</v>
      </c>
      <c r="D19" s="29"/>
      <c r="E19" s="182">
        <f>'Staff Hours'!E18*'Staff Hours'!$C18</f>
        <v>0</v>
      </c>
      <c r="F19" s="182">
        <f>'Staff Hours'!F18*'Staff Hours'!$C18</f>
        <v>0</v>
      </c>
      <c r="G19" s="182">
        <f>'Staff Hours'!G18*'Staff Hours'!$C18</f>
        <v>0</v>
      </c>
      <c r="H19" s="182">
        <f>'Staff Hours'!H18*'Staff Hours'!$C18</f>
        <v>0</v>
      </c>
      <c r="I19" s="182">
        <f>'Staff Hours'!I18*'Staff Hours'!$C18</f>
        <v>0</v>
      </c>
      <c r="J19" s="182">
        <f>'Staff Hours'!J18*'Staff Hours'!$C18</f>
        <v>0</v>
      </c>
      <c r="K19" s="182">
        <f>'Staff Hours'!K18*'Staff Hours'!$C18</f>
        <v>0</v>
      </c>
      <c r="L19" s="182">
        <f>'Staff Hours'!L18*'Staff Hours'!$C18</f>
        <v>0</v>
      </c>
      <c r="M19" s="182">
        <f>'Staff Hours'!M18*'Staff Hours'!$C18</f>
        <v>0</v>
      </c>
      <c r="N19" s="182">
        <f>'Staff Hours'!N18*'Staff Hours'!$C18</f>
        <v>0</v>
      </c>
      <c r="O19" s="182">
        <f>'Staff Hours'!O18*'Staff Hours'!$C18</f>
        <v>0</v>
      </c>
      <c r="P19" s="182">
        <f>'Staff Hours'!P18*'Staff Hours'!$C18</f>
        <v>0</v>
      </c>
      <c r="Q19" s="182">
        <f>'Staff Hours'!Q18*'Staff Hours'!$C18</f>
        <v>0</v>
      </c>
      <c r="R19" s="182">
        <f>'Staff Hours'!R18*'Staff Hours'!$C18</f>
        <v>0</v>
      </c>
      <c r="S19" s="182">
        <f>'Staff Hours'!S18*'Staff Hours'!$C18</f>
        <v>0</v>
      </c>
      <c r="T19" s="182">
        <f>'Staff Hours'!T18*'Staff Hours'!$C18</f>
        <v>0</v>
      </c>
      <c r="U19" s="182">
        <f>'Staff Hours'!U18*'Staff Hours'!$C18</f>
        <v>0</v>
      </c>
      <c r="V19" s="182">
        <f>'Staff Hours'!V18*'Staff Hours'!$C18</f>
        <v>0</v>
      </c>
      <c r="W19" s="182">
        <f>'Staff Hours'!W18*'Staff Hours'!$C18</f>
        <v>0</v>
      </c>
      <c r="X19" s="182">
        <f>'Staff Hours'!X18*'Staff Hours'!$C18</f>
        <v>0</v>
      </c>
      <c r="Y19" s="182">
        <f>'Staff Hours'!Y18*'Staff Hours'!$C18</f>
        <v>0</v>
      </c>
      <c r="Z19" s="182">
        <f>'Staff Hours'!Z18*'Staff Hours'!$C18</f>
        <v>0</v>
      </c>
      <c r="AA19" s="182">
        <f>'Staff Hours'!AA18*'Staff Hours'!$C18</f>
        <v>0</v>
      </c>
      <c r="AB19" s="182">
        <f>'Staff Hours'!AB18*'Staff Hours'!$C18</f>
        <v>0</v>
      </c>
      <c r="AC19" s="182">
        <f>'Staff Hours'!AR18*'Staff Hours'!$C18</f>
        <v>0</v>
      </c>
      <c r="AD19" s="183">
        <f>'Staff Hours'!AS18</f>
        <v>0</v>
      </c>
      <c r="AE19" s="184">
        <f t="shared" si="2"/>
        <v>0</v>
      </c>
    </row>
    <row r="20" spans="1:32" x14ac:dyDescent="0.25">
      <c r="A20" s="61">
        <f>'Staff Hours'!A19</f>
        <v>0</v>
      </c>
      <c r="B20" s="29" t="str">
        <f>'Staff Hours'!B19</f>
        <v>Scheduler</v>
      </c>
      <c r="C20" s="180">
        <f>'Staff Hours'!C19</f>
        <v>0</v>
      </c>
      <c r="D20" s="29"/>
      <c r="E20" s="182">
        <f>'Staff Hours'!E19*'Staff Hours'!$C19</f>
        <v>0</v>
      </c>
      <c r="F20" s="182">
        <f>'Staff Hours'!F19*'Staff Hours'!$C19</f>
        <v>0</v>
      </c>
      <c r="G20" s="182">
        <f>'Staff Hours'!G19*'Staff Hours'!$C19</f>
        <v>0</v>
      </c>
      <c r="H20" s="182">
        <f>'Staff Hours'!H19*'Staff Hours'!$C19</f>
        <v>0</v>
      </c>
      <c r="I20" s="182">
        <f>'Staff Hours'!I19*'Staff Hours'!$C19</f>
        <v>0</v>
      </c>
      <c r="J20" s="182">
        <f>'Staff Hours'!J19*'Staff Hours'!$C19</f>
        <v>0</v>
      </c>
      <c r="K20" s="182">
        <f>'Staff Hours'!K19*'Staff Hours'!$C19</f>
        <v>0</v>
      </c>
      <c r="L20" s="182">
        <f>'Staff Hours'!L19*'Staff Hours'!$C19</f>
        <v>0</v>
      </c>
      <c r="M20" s="182">
        <f>'Staff Hours'!M19*'Staff Hours'!$C19</f>
        <v>0</v>
      </c>
      <c r="N20" s="182">
        <f>'Staff Hours'!N19*'Staff Hours'!$C19</f>
        <v>0</v>
      </c>
      <c r="O20" s="182">
        <f>'Staff Hours'!O19*'Staff Hours'!$C19</f>
        <v>0</v>
      </c>
      <c r="P20" s="182">
        <f>'Staff Hours'!P19*'Staff Hours'!$C19</f>
        <v>0</v>
      </c>
      <c r="Q20" s="182">
        <f>'Staff Hours'!Q19*'Staff Hours'!$C19</f>
        <v>0</v>
      </c>
      <c r="R20" s="182">
        <f>'Staff Hours'!R19*'Staff Hours'!$C19</f>
        <v>0</v>
      </c>
      <c r="S20" s="182">
        <f>'Staff Hours'!S19*'Staff Hours'!$C19</f>
        <v>0</v>
      </c>
      <c r="T20" s="182">
        <f>'Staff Hours'!T19*'Staff Hours'!$C19</f>
        <v>0</v>
      </c>
      <c r="U20" s="182">
        <f>'Staff Hours'!U19*'Staff Hours'!$C19</f>
        <v>0</v>
      </c>
      <c r="V20" s="182">
        <f>'Staff Hours'!V19*'Staff Hours'!$C19</f>
        <v>0</v>
      </c>
      <c r="W20" s="182">
        <f>'Staff Hours'!W19*'Staff Hours'!$C19</f>
        <v>0</v>
      </c>
      <c r="X20" s="182">
        <f>'Staff Hours'!X19*'Staff Hours'!$C19</f>
        <v>0</v>
      </c>
      <c r="Y20" s="182">
        <f>'Staff Hours'!Y19*'Staff Hours'!$C19</f>
        <v>0</v>
      </c>
      <c r="Z20" s="182">
        <f>'Staff Hours'!Z19*'Staff Hours'!$C19</f>
        <v>0</v>
      </c>
      <c r="AA20" s="182">
        <f>'Staff Hours'!AA19*'Staff Hours'!$C19</f>
        <v>0</v>
      </c>
      <c r="AB20" s="182">
        <f>'Staff Hours'!AB19*'Staff Hours'!$C19</f>
        <v>0</v>
      </c>
      <c r="AC20" s="182">
        <f>'Staff Hours'!AR19*'Staff Hours'!$C19</f>
        <v>0</v>
      </c>
      <c r="AD20" s="183">
        <f>'Staff Hours'!AS19</f>
        <v>0</v>
      </c>
      <c r="AE20" s="184">
        <f t="shared" si="2"/>
        <v>0</v>
      </c>
    </row>
    <row r="21" spans="1:32" x14ac:dyDescent="0.25">
      <c r="A21" s="61">
        <f>'Staff Hours'!A20</f>
        <v>0</v>
      </c>
      <c r="B21" s="29" t="str">
        <f>'Staff Hours'!B20</f>
        <v>Proj. Supt.</v>
      </c>
      <c r="C21" s="180">
        <f>'Staff Hours'!C20</f>
        <v>0</v>
      </c>
      <c r="D21" s="29"/>
      <c r="E21" s="182">
        <f>'Staff Hours'!E20*'Staff Hours'!$C20</f>
        <v>0</v>
      </c>
      <c r="F21" s="182">
        <f>'Staff Hours'!F20*'Staff Hours'!$C20</f>
        <v>0</v>
      </c>
      <c r="G21" s="182">
        <f>'Staff Hours'!G20*'Staff Hours'!$C20</f>
        <v>0</v>
      </c>
      <c r="H21" s="182">
        <f>'Staff Hours'!H20*'Staff Hours'!$C20</f>
        <v>0</v>
      </c>
      <c r="I21" s="182">
        <f>'Staff Hours'!I20*'Staff Hours'!$C20</f>
        <v>0</v>
      </c>
      <c r="J21" s="182">
        <f>'Staff Hours'!J20*'Staff Hours'!$C20</f>
        <v>0</v>
      </c>
      <c r="K21" s="182">
        <f>'Staff Hours'!K20*'Staff Hours'!$C20</f>
        <v>0</v>
      </c>
      <c r="L21" s="182">
        <f>'Staff Hours'!L20*'Staff Hours'!$C20</f>
        <v>0</v>
      </c>
      <c r="M21" s="182">
        <f>'Staff Hours'!M20*'Staff Hours'!$C20</f>
        <v>0</v>
      </c>
      <c r="N21" s="182">
        <f>'Staff Hours'!N20*'Staff Hours'!$C20</f>
        <v>0</v>
      </c>
      <c r="O21" s="182">
        <f>'Staff Hours'!O20*'Staff Hours'!$C20</f>
        <v>0</v>
      </c>
      <c r="P21" s="182">
        <f>'Staff Hours'!P20*'Staff Hours'!$C20</f>
        <v>0</v>
      </c>
      <c r="Q21" s="182">
        <f>'Staff Hours'!Q20*'Staff Hours'!$C20</f>
        <v>0</v>
      </c>
      <c r="R21" s="182">
        <f>'Staff Hours'!R20*'Staff Hours'!$C20</f>
        <v>0</v>
      </c>
      <c r="S21" s="182">
        <f>'Staff Hours'!S20*'Staff Hours'!$C20</f>
        <v>0</v>
      </c>
      <c r="T21" s="182">
        <f>'Staff Hours'!T20*'Staff Hours'!$C20</f>
        <v>0</v>
      </c>
      <c r="U21" s="182">
        <f>'Staff Hours'!U20*'Staff Hours'!$C20</f>
        <v>0</v>
      </c>
      <c r="V21" s="182">
        <f>'Staff Hours'!V20*'Staff Hours'!$C20</f>
        <v>0</v>
      </c>
      <c r="W21" s="182">
        <f>'Staff Hours'!W20*'Staff Hours'!$C20</f>
        <v>0</v>
      </c>
      <c r="X21" s="182">
        <f>'Staff Hours'!X20*'Staff Hours'!$C20</f>
        <v>0</v>
      </c>
      <c r="Y21" s="182">
        <f>'Staff Hours'!Y20*'Staff Hours'!$C20</f>
        <v>0</v>
      </c>
      <c r="Z21" s="182">
        <f>'Staff Hours'!Z20*'Staff Hours'!$C20</f>
        <v>0</v>
      </c>
      <c r="AA21" s="182">
        <f>'Staff Hours'!AA20*'Staff Hours'!$C20</f>
        <v>0</v>
      </c>
      <c r="AB21" s="182">
        <f>'Staff Hours'!AB20*'Staff Hours'!$C20</f>
        <v>0</v>
      </c>
      <c r="AC21" s="182">
        <f>'Staff Hours'!AR20*'Staff Hours'!$C20</f>
        <v>0</v>
      </c>
      <c r="AD21" s="183">
        <f>'Staff Hours'!AS20</f>
        <v>0</v>
      </c>
      <c r="AE21" s="184">
        <f t="shared" si="2"/>
        <v>0</v>
      </c>
    </row>
    <row r="22" spans="1:32" x14ac:dyDescent="0.25">
      <c r="A22" s="61">
        <f>'Staff Hours'!A21</f>
        <v>0</v>
      </c>
      <c r="B22" s="29" t="str">
        <f>'Staff Hours'!B21</f>
        <v>Accountant</v>
      </c>
      <c r="C22" s="180">
        <f>'Staff Hours'!C21</f>
        <v>0</v>
      </c>
      <c r="D22" s="29"/>
      <c r="E22" s="182">
        <f>'Staff Hours'!E21*'Staff Hours'!$C21</f>
        <v>0</v>
      </c>
      <c r="F22" s="182">
        <f>'Staff Hours'!F21*'Staff Hours'!$C21</f>
        <v>0</v>
      </c>
      <c r="G22" s="182">
        <f>'Staff Hours'!G21*'Staff Hours'!$C21</f>
        <v>0</v>
      </c>
      <c r="H22" s="182">
        <f>'Staff Hours'!H21*'Staff Hours'!$C21</f>
        <v>0</v>
      </c>
      <c r="I22" s="182">
        <f>'Staff Hours'!I21*'Staff Hours'!$C21</f>
        <v>0</v>
      </c>
      <c r="J22" s="182">
        <f>'Staff Hours'!J21*'Staff Hours'!$C21</f>
        <v>0</v>
      </c>
      <c r="K22" s="182">
        <f>'Staff Hours'!K21*'Staff Hours'!$C21</f>
        <v>0</v>
      </c>
      <c r="L22" s="182">
        <f>'Staff Hours'!L21*'Staff Hours'!$C21</f>
        <v>0</v>
      </c>
      <c r="M22" s="182">
        <f>'Staff Hours'!M21*'Staff Hours'!$C21</f>
        <v>0</v>
      </c>
      <c r="N22" s="182">
        <f>'Staff Hours'!N21*'Staff Hours'!$C21</f>
        <v>0</v>
      </c>
      <c r="O22" s="182">
        <f>'Staff Hours'!O21*'Staff Hours'!$C21</f>
        <v>0</v>
      </c>
      <c r="P22" s="182">
        <f>'Staff Hours'!P21*'Staff Hours'!$C21</f>
        <v>0</v>
      </c>
      <c r="Q22" s="182">
        <f>'Staff Hours'!Q21*'Staff Hours'!$C21</f>
        <v>0</v>
      </c>
      <c r="R22" s="182">
        <f>'Staff Hours'!R21*'Staff Hours'!$C21</f>
        <v>0</v>
      </c>
      <c r="S22" s="182">
        <f>'Staff Hours'!S21*'Staff Hours'!$C21</f>
        <v>0</v>
      </c>
      <c r="T22" s="182">
        <f>'Staff Hours'!T21*'Staff Hours'!$C21</f>
        <v>0</v>
      </c>
      <c r="U22" s="182">
        <f>'Staff Hours'!U21*'Staff Hours'!$C21</f>
        <v>0</v>
      </c>
      <c r="V22" s="182">
        <f>'Staff Hours'!V21*'Staff Hours'!$C21</f>
        <v>0</v>
      </c>
      <c r="W22" s="182">
        <f>'Staff Hours'!W21*'Staff Hours'!$C21</f>
        <v>0</v>
      </c>
      <c r="X22" s="182">
        <f>'Staff Hours'!X21*'Staff Hours'!$C21</f>
        <v>0</v>
      </c>
      <c r="Y22" s="182">
        <f>'Staff Hours'!Y21*'Staff Hours'!$C21</f>
        <v>0</v>
      </c>
      <c r="Z22" s="182">
        <f>'Staff Hours'!Z21*'Staff Hours'!$C21</f>
        <v>0</v>
      </c>
      <c r="AA22" s="182">
        <f>'Staff Hours'!AA21*'Staff Hours'!$C21</f>
        <v>0</v>
      </c>
      <c r="AB22" s="182">
        <f>'Staff Hours'!AB21*'Staff Hours'!$C21</f>
        <v>0</v>
      </c>
      <c r="AC22" s="182">
        <f>'Staff Hours'!AR21*'Staff Hours'!$C21</f>
        <v>0</v>
      </c>
      <c r="AD22" s="183">
        <f>'Staff Hours'!AS21</f>
        <v>0</v>
      </c>
      <c r="AE22" s="184">
        <f t="shared" si="2"/>
        <v>0</v>
      </c>
    </row>
    <row r="23" spans="1:32" x14ac:dyDescent="0.25">
      <c r="A23" s="61">
        <f>'Staff Hours'!A22</f>
        <v>0</v>
      </c>
      <c r="B23" s="29" t="str">
        <f>'Staff Hours'!B22</f>
        <v>Admin. Asst.</v>
      </c>
      <c r="C23" s="180">
        <f>'Staff Hours'!C22</f>
        <v>0</v>
      </c>
      <c r="D23" s="29"/>
      <c r="E23" s="182">
        <f>'Staff Hours'!E22*'Staff Hours'!$C22</f>
        <v>0</v>
      </c>
      <c r="F23" s="182">
        <f>'Staff Hours'!F22*'Staff Hours'!$C22</f>
        <v>0</v>
      </c>
      <c r="G23" s="182">
        <f>'Staff Hours'!G22*'Staff Hours'!$C22</f>
        <v>0</v>
      </c>
      <c r="H23" s="182">
        <f>'Staff Hours'!H22*'Staff Hours'!$C22</f>
        <v>0</v>
      </c>
      <c r="I23" s="182">
        <f>'Staff Hours'!I22*'Staff Hours'!$C22</f>
        <v>0</v>
      </c>
      <c r="J23" s="182">
        <f>'Staff Hours'!J22*'Staff Hours'!$C22</f>
        <v>0</v>
      </c>
      <c r="K23" s="182">
        <f>'Staff Hours'!K22*'Staff Hours'!$C22</f>
        <v>0</v>
      </c>
      <c r="L23" s="182">
        <f>'Staff Hours'!L22*'Staff Hours'!$C22</f>
        <v>0</v>
      </c>
      <c r="M23" s="182">
        <f>'Staff Hours'!M22*'Staff Hours'!$C22</f>
        <v>0</v>
      </c>
      <c r="N23" s="182">
        <f>'Staff Hours'!N22*'Staff Hours'!$C22</f>
        <v>0</v>
      </c>
      <c r="O23" s="182">
        <f>'Staff Hours'!O22*'Staff Hours'!$C22</f>
        <v>0</v>
      </c>
      <c r="P23" s="182">
        <f>'Staff Hours'!P22*'Staff Hours'!$C22</f>
        <v>0</v>
      </c>
      <c r="Q23" s="182">
        <f>'Staff Hours'!Q22*'Staff Hours'!$C22</f>
        <v>0</v>
      </c>
      <c r="R23" s="182">
        <f>'Staff Hours'!R22*'Staff Hours'!$C22</f>
        <v>0</v>
      </c>
      <c r="S23" s="182">
        <f>'Staff Hours'!S22*'Staff Hours'!$C22</f>
        <v>0</v>
      </c>
      <c r="T23" s="182">
        <f>'Staff Hours'!T22*'Staff Hours'!$C22</f>
        <v>0</v>
      </c>
      <c r="U23" s="182">
        <f>'Staff Hours'!U22*'Staff Hours'!$C22</f>
        <v>0</v>
      </c>
      <c r="V23" s="182">
        <f>'Staff Hours'!V22*'Staff Hours'!$C22</f>
        <v>0</v>
      </c>
      <c r="W23" s="182">
        <f>'Staff Hours'!W22*'Staff Hours'!$C22</f>
        <v>0</v>
      </c>
      <c r="X23" s="182">
        <f>'Staff Hours'!X22*'Staff Hours'!$C22</f>
        <v>0</v>
      </c>
      <c r="Y23" s="182">
        <f>'Staff Hours'!Y22*'Staff Hours'!$C22</f>
        <v>0</v>
      </c>
      <c r="Z23" s="182">
        <f>'Staff Hours'!Z22*'Staff Hours'!$C22</f>
        <v>0</v>
      </c>
      <c r="AA23" s="182">
        <f>'Staff Hours'!AA22*'Staff Hours'!$C22</f>
        <v>0</v>
      </c>
      <c r="AB23" s="182">
        <f>'Staff Hours'!AB22*'Staff Hours'!$C22</f>
        <v>0</v>
      </c>
      <c r="AC23" s="182">
        <f>'Staff Hours'!AR22*'Staff Hours'!$C22</f>
        <v>0</v>
      </c>
      <c r="AD23" s="183">
        <f>'Staff Hours'!AS22</f>
        <v>0</v>
      </c>
      <c r="AE23" s="184">
        <f t="shared" si="2"/>
        <v>0</v>
      </c>
    </row>
    <row r="24" spans="1:32" x14ac:dyDescent="0.25">
      <c r="A24" s="61">
        <f>'Staff Hours'!A23</f>
        <v>0</v>
      </c>
      <c r="B24" s="29">
        <f>'Staff Hours'!B23</f>
        <v>0</v>
      </c>
      <c r="C24" s="180">
        <f>'Staff Hours'!C23</f>
        <v>0</v>
      </c>
      <c r="D24" s="29"/>
      <c r="E24" s="182">
        <f>'Staff Hours'!E23*'Staff Hours'!$C23</f>
        <v>0</v>
      </c>
      <c r="F24" s="182">
        <f>'Staff Hours'!F23*'Staff Hours'!$C23</f>
        <v>0</v>
      </c>
      <c r="G24" s="182">
        <f>'Staff Hours'!G23*'Staff Hours'!$C23</f>
        <v>0</v>
      </c>
      <c r="H24" s="182">
        <f>'Staff Hours'!H23*'Staff Hours'!$C23</f>
        <v>0</v>
      </c>
      <c r="I24" s="182">
        <f>'Staff Hours'!I23*'Staff Hours'!$C23</f>
        <v>0</v>
      </c>
      <c r="J24" s="182">
        <f>'Staff Hours'!J23*'Staff Hours'!$C23</f>
        <v>0</v>
      </c>
      <c r="K24" s="182">
        <f>'Staff Hours'!K23*'Staff Hours'!$C23</f>
        <v>0</v>
      </c>
      <c r="L24" s="182">
        <f>'Staff Hours'!L23*'Staff Hours'!$C23</f>
        <v>0</v>
      </c>
      <c r="M24" s="182">
        <f>'Staff Hours'!M23*'Staff Hours'!$C23</f>
        <v>0</v>
      </c>
      <c r="N24" s="182">
        <f>'Staff Hours'!N23*'Staff Hours'!$C23</f>
        <v>0</v>
      </c>
      <c r="O24" s="182">
        <f>'Staff Hours'!O23*'Staff Hours'!$C23</f>
        <v>0</v>
      </c>
      <c r="P24" s="182">
        <f>'Staff Hours'!P23*'Staff Hours'!$C23</f>
        <v>0</v>
      </c>
      <c r="Q24" s="182">
        <f>'Staff Hours'!Q23*'Staff Hours'!$C23</f>
        <v>0</v>
      </c>
      <c r="R24" s="182">
        <f>'Staff Hours'!R23*'Staff Hours'!$C23</f>
        <v>0</v>
      </c>
      <c r="S24" s="182">
        <f>'Staff Hours'!S23*'Staff Hours'!$C23</f>
        <v>0</v>
      </c>
      <c r="T24" s="182">
        <f>'Staff Hours'!T23*'Staff Hours'!$C23</f>
        <v>0</v>
      </c>
      <c r="U24" s="182">
        <f>'Staff Hours'!U23*'Staff Hours'!$C23</f>
        <v>0</v>
      </c>
      <c r="V24" s="182">
        <f>'Staff Hours'!V23*'Staff Hours'!$C23</f>
        <v>0</v>
      </c>
      <c r="W24" s="182">
        <f>'Staff Hours'!W23*'Staff Hours'!$C23</f>
        <v>0</v>
      </c>
      <c r="X24" s="182">
        <f>'Staff Hours'!X23*'Staff Hours'!$C23</f>
        <v>0</v>
      </c>
      <c r="Y24" s="182">
        <f>'Staff Hours'!Y23*'Staff Hours'!$C23</f>
        <v>0</v>
      </c>
      <c r="Z24" s="182">
        <f>'Staff Hours'!Z23*'Staff Hours'!$C23</f>
        <v>0</v>
      </c>
      <c r="AA24" s="182">
        <f>'Staff Hours'!AA23*'Staff Hours'!$C23</f>
        <v>0</v>
      </c>
      <c r="AB24" s="182">
        <f>'Staff Hours'!AB23*'Staff Hours'!$C23</f>
        <v>0</v>
      </c>
      <c r="AC24" s="182">
        <f>'Staff Hours'!AR23*'Staff Hours'!$C23</f>
        <v>0</v>
      </c>
      <c r="AD24" s="183">
        <f>'Staff Hours'!AS23</f>
        <v>0</v>
      </c>
      <c r="AE24" s="184">
        <f t="shared" si="2"/>
        <v>0</v>
      </c>
    </row>
    <row r="25" spans="1:32" x14ac:dyDescent="0.25">
      <c r="A25" s="61">
        <f>'Staff Hours'!A24</f>
        <v>0</v>
      </c>
      <c r="B25" s="29">
        <f>'Staff Hours'!B24</f>
        <v>0</v>
      </c>
      <c r="C25" s="180">
        <f>'Staff Hours'!C24</f>
        <v>0</v>
      </c>
      <c r="D25" s="29"/>
      <c r="E25" s="182">
        <f>'Staff Hours'!E24*'Staff Hours'!$C24</f>
        <v>0</v>
      </c>
      <c r="F25" s="182">
        <f>'Staff Hours'!F24*'Staff Hours'!$C24</f>
        <v>0</v>
      </c>
      <c r="G25" s="182">
        <f>'Staff Hours'!G24*'Staff Hours'!$C24</f>
        <v>0</v>
      </c>
      <c r="H25" s="182">
        <f>'Staff Hours'!H24*'Staff Hours'!$C24</f>
        <v>0</v>
      </c>
      <c r="I25" s="182">
        <f>'Staff Hours'!I24*'Staff Hours'!$C24</f>
        <v>0</v>
      </c>
      <c r="J25" s="182">
        <f>'Staff Hours'!J24*'Staff Hours'!$C24</f>
        <v>0</v>
      </c>
      <c r="K25" s="182">
        <f>'Staff Hours'!K24*'Staff Hours'!$C24</f>
        <v>0</v>
      </c>
      <c r="L25" s="182">
        <f>'Staff Hours'!L24*'Staff Hours'!$C24</f>
        <v>0</v>
      </c>
      <c r="M25" s="182">
        <f>'Staff Hours'!M24*'Staff Hours'!$C24</f>
        <v>0</v>
      </c>
      <c r="N25" s="182">
        <f>'Staff Hours'!N24*'Staff Hours'!$C24</f>
        <v>0</v>
      </c>
      <c r="O25" s="182">
        <f>'Staff Hours'!O24*'Staff Hours'!$C24</f>
        <v>0</v>
      </c>
      <c r="P25" s="182">
        <f>'Staff Hours'!P24*'Staff Hours'!$C24</f>
        <v>0</v>
      </c>
      <c r="Q25" s="182">
        <f>'Staff Hours'!Q24*'Staff Hours'!$C24</f>
        <v>0</v>
      </c>
      <c r="R25" s="182">
        <f>'Staff Hours'!R24*'Staff Hours'!$C24</f>
        <v>0</v>
      </c>
      <c r="S25" s="182">
        <f>'Staff Hours'!S24*'Staff Hours'!$C24</f>
        <v>0</v>
      </c>
      <c r="T25" s="182">
        <f>'Staff Hours'!T24*'Staff Hours'!$C24</f>
        <v>0</v>
      </c>
      <c r="U25" s="182">
        <f>'Staff Hours'!U24*'Staff Hours'!$C24</f>
        <v>0</v>
      </c>
      <c r="V25" s="182">
        <f>'Staff Hours'!V24*'Staff Hours'!$C24</f>
        <v>0</v>
      </c>
      <c r="W25" s="182">
        <f>'Staff Hours'!W24*'Staff Hours'!$C24</f>
        <v>0</v>
      </c>
      <c r="X25" s="182">
        <f>'Staff Hours'!X24*'Staff Hours'!$C24</f>
        <v>0</v>
      </c>
      <c r="Y25" s="182">
        <f>'Staff Hours'!Y24*'Staff Hours'!$C24</f>
        <v>0</v>
      </c>
      <c r="Z25" s="182">
        <f>'Staff Hours'!Z24*'Staff Hours'!$C24</f>
        <v>0</v>
      </c>
      <c r="AA25" s="182">
        <f>'Staff Hours'!AA24*'Staff Hours'!$C24</f>
        <v>0</v>
      </c>
      <c r="AB25" s="182">
        <f>'Staff Hours'!AB24*'Staff Hours'!$C24</f>
        <v>0</v>
      </c>
      <c r="AC25" s="182">
        <f>'Staff Hours'!AR24*'Staff Hours'!$C24</f>
        <v>0</v>
      </c>
      <c r="AD25" s="183">
        <f>'Staff Hours'!AS24</f>
        <v>0</v>
      </c>
      <c r="AE25" s="184">
        <f t="shared" si="2"/>
        <v>0</v>
      </c>
    </row>
    <row r="26" spans="1:32" x14ac:dyDescent="0.25">
      <c r="A26" s="61">
        <f>'Staff Hours'!A25</f>
        <v>0</v>
      </c>
      <c r="B26" s="29">
        <f>'Staff Hours'!B25</f>
        <v>0</v>
      </c>
      <c r="C26" s="180">
        <f>'Staff Hours'!C25</f>
        <v>0</v>
      </c>
      <c r="D26" s="29"/>
      <c r="E26" s="182">
        <f>'Staff Hours'!E25*'Staff Hours'!$C25</f>
        <v>0</v>
      </c>
      <c r="F26" s="182">
        <f>'Staff Hours'!F25*'Staff Hours'!$C25</f>
        <v>0</v>
      </c>
      <c r="G26" s="182">
        <f>'Staff Hours'!G25*'Staff Hours'!$C25</f>
        <v>0</v>
      </c>
      <c r="H26" s="182">
        <f>'Staff Hours'!H25*'Staff Hours'!$C25</f>
        <v>0</v>
      </c>
      <c r="I26" s="182">
        <f>'Staff Hours'!I25*'Staff Hours'!$C25</f>
        <v>0</v>
      </c>
      <c r="J26" s="182">
        <f>'Staff Hours'!J25*'Staff Hours'!$C25</f>
        <v>0</v>
      </c>
      <c r="K26" s="182">
        <f>'Staff Hours'!K25*'Staff Hours'!$C25</f>
        <v>0</v>
      </c>
      <c r="L26" s="182">
        <f>'Staff Hours'!L25*'Staff Hours'!$C25</f>
        <v>0</v>
      </c>
      <c r="M26" s="182">
        <f>'Staff Hours'!M25*'Staff Hours'!$C25</f>
        <v>0</v>
      </c>
      <c r="N26" s="182">
        <f>'Staff Hours'!N25*'Staff Hours'!$C25</f>
        <v>0</v>
      </c>
      <c r="O26" s="182">
        <f>'Staff Hours'!O25*'Staff Hours'!$C25</f>
        <v>0</v>
      </c>
      <c r="P26" s="182">
        <f>'Staff Hours'!P25*'Staff Hours'!$C25</f>
        <v>0</v>
      </c>
      <c r="Q26" s="182">
        <f>'Staff Hours'!Q25*'Staff Hours'!$C25</f>
        <v>0</v>
      </c>
      <c r="R26" s="182">
        <f>'Staff Hours'!R25*'Staff Hours'!$C25</f>
        <v>0</v>
      </c>
      <c r="S26" s="182">
        <f>'Staff Hours'!S25*'Staff Hours'!$C25</f>
        <v>0</v>
      </c>
      <c r="T26" s="182">
        <f>'Staff Hours'!T25*'Staff Hours'!$C25</f>
        <v>0</v>
      </c>
      <c r="U26" s="182">
        <f>'Staff Hours'!U25*'Staff Hours'!$C25</f>
        <v>0</v>
      </c>
      <c r="V26" s="182">
        <f>'Staff Hours'!V25*'Staff Hours'!$C25</f>
        <v>0</v>
      </c>
      <c r="W26" s="182">
        <f>'Staff Hours'!W25*'Staff Hours'!$C25</f>
        <v>0</v>
      </c>
      <c r="X26" s="182">
        <f>'Staff Hours'!X25*'Staff Hours'!$C25</f>
        <v>0</v>
      </c>
      <c r="Y26" s="182">
        <f>'Staff Hours'!Y25*'Staff Hours'!$C25</f>
        <v>0</v>
      </c>
      <c r="Z26" s="182">
        <f>'Staff Hours'!Z25*'Staff Hours'!$C25</f>
        <v>0</v>
      </c>
      <c r="AA26" s="182">
        <f>'Staff Hours'!AA25*'Staff Hours'!$C25</f>
        <v>0</v>
      </c>
      <c r="AB26" s="182">
        <f>'Staff Hours'!AB25*'Staff Hours'!$C25</f>
        <v>0</v>
      </c>
      <c r="AC26" s="182">
        <f>'Staff Hours'!AR25*'Staff Hours'!$C25</f>
        <v>0</v>
      </c>
      <c r="AD26" s="183">
        <f>'Staff Hours'!AS25</f>
        <v>0</v>
      </c>
      <c r="AE26" s="184">
        <f t="shared" si="2"/>
        <v>0</v>
      </c>
    </row>
    <row r="27" spans="1:32" x14ac:dyDescent="0.25">
      <c r="A27" s="61">
        <f>'Staff Hours'!A26</f>
        <v>0</v>
      </c>
      <c r="B27" s="29">
        <f>'Staff Hours'!B26</f>
        <v>0</v>
      </c>
      <c r="C27" s="180">
        <f>'Staff Hours'!C26</f>
        <v>0</v>
      </c>
      <c r="D27" s="29"/>
      <c r="E27" s="182">
        <f>'Staff Hours'!E26*'Staff Hours'!$C26</f>
        <v>0</v>
      </c>
      <c r="F27" s="182">
        <f>'Staff Hours'!F26*'Staff Hours'!$C26</f>
        <v>0</v>
      </c>
      <c r="G27" s="182">
        <f>'Staff Hours'!G26*'Staff Hours'!$C26</f>
        <v>0</v>
      </c>
      <c r="H27" s="182">
        <f>'Staff Hours'!H26*'Staff Hours'!$C26</f>
        <v>0</v>
      </c>
      <c r="I27" s="182">
        <f>'Staff Hours'!I26*'Staff Hours'!$C26</f>
        <v>0</v>
      </c>
      <c r="J27" s="182">
        <f>'Staff Hours'!J26*'Staff Hours'!$C26</f>
        <v>0</v>
      </c>
      <c r="K27" s="182">
        <f>'Staff Hours'!K26*'Staff Hours'!$C26</f>
        <v>0</v>
      </c>
      <c r="L27" s="182">
        <f>'Staff Hours'!L26*'Staff Hours'!$C26</f>
        <v>0</v>
      </c>
      <c r="M27" s="182">
        <f>'Staff Hours'!M26*'Staff Hours'!$C26</f>
        <v>0</v>
      </c>
      <c r="N27" s="182">
        <f>'Staff Hours'!N26*'Staff Hours'!$C26</f>
        <v>0</v>
      </c>
      <c r="O27" s="182">
        <f>'Staff Hours'!O26*'Staff Hours'!$C26</f>
        <v>0</v>
      </c>
      <c r="P27" s="182">
        <f>'Staff Hours'!P26*'Staff Hours'!$C26</f>
        <v>0</v>
      </c>
      <c r="Q27" s="182">
        <f>'Staff Hours'!Q26*'Staff Hours'!$C26</f>
        <v>0</v>
      </c>
      <c r="R27" s="182">
        <f>'Staff Hours'!R26*'Staff Hours'!$C26</f>
        <v>0</v>
      </c>
      <c r="S27" s="182">
        <f>'Staff Hours'!S26*'Staff Hours'!$C26</f>
        <v>0</v>
      </c>
      <c r="T27" s="182">
        <f>'Staff Hours'!T26*'Staff Hours'!$C26</f>
        <v>0</v>
      </c>
      <c r="U27" s="182">
        <f>'Staff Hours'!U26*'Staff Hours'!$C26</f>
        <v>0</v>
      </c>
      <c r="V27" s="182">
        <f>'Staff Hours'!V26*'Staff Hours'!$C26</f>
        <v>0</v>
      </c>
      <c r="W27" s="182">
        <f>'Staff Hours'!W26*'Staff Hours'!$C26</f>
        <v>0</v>
      </c>
      <c r="X27" s="182">
        <f>'Staff Hours'!X26*'Staff Hours'!$C26</f>
        <v>0</v>
      </c>
      <c r="Y27" s="182">
        <f>'Staff Hours'!Y26*'Staff Hours'!$C26</f>
        <v>0</v>
      </c>
      <c r="Z27" s="182">
        <f>'Staff Hours'!Z26*'Staff Hours'!$C26</f>
        <v>0</v>
      </c>
      <c r="AA27" s="182">
        <f>'Staff Hours'!AA26*'Staff Hours'!$C26</f>
        <v>0</v>
      </c>
      <c r="AB27" s="182">
        <f>'Staff Hours'!AB26*'Staff Hours'!$C26</f>
        <v>0</v>
      </c>
      <c r="AC27" s="182">
        <f>'Staff Hours'!AR26*'Staff Hours'!$C26</f>
        <v>0</v>
      </c>
      <c r="AD27" s="183">
        <f>'Staff Hours'!AS26</f>
        <v>0</v>
      </c>
      <c r="AE27" s="184">
        <f t="shared" si="2"/>
        <v>0</v>
      </c>
    </row>
    <row r="28" spans="1:32" x14ac:dyDescent="0.25">
      <c r="A28" s="61">
        <f>'Staff Hours'!A27</f>
        <v>0</v>
      </c>
      <c r="B28" s="29">
        <f>'Staff Hours'!B27</f>
        <v>0</v>
      </c>
      <c r="C28" s="180">
        <f>'Staff Hours'!C27</f>
        <v>0</v>
      </c>
      <c r="D28" s="29"/>
      <c r="E28" s="182">
        <f>'Staff Hours'!E27*'Staff Hours'!$C27</f>
        <v>0</v>
      </c>
      <c r="F28" s="182">
        <f>'Staff Hours'!F27*'Staff Hours'!$C27</f>
        <v>0</v>
      </c>
      <c r="G28" s="182">
        <f>'Staff Hours'!G27*'Staff Hours'!$C27</f>
        <v>0</v>
      </c>
      <c r="H28" s="182">
        <f>'Staff Hours'!H27*'Staff Hours'!$C27</f>
        <v>0</v>
      </c>
      <c r="I28" s="182">
        <f>'Staff Hours'!I27*'Staff Hours'!$C27</f>
        <v>0</v>
      </c>
      <c r="J28" s="182">
        <f>'Staff Hours'!J27*'Staff Hours'!$C27</f>
        <v>0</v>
      </c>
      <c r="K28" s="182">
        <f>'Staff Hours'!K27*'Staff Hours'!$C27</f>
        <v>0</v>
      </c>
      <c r="L28" s="182">
        <f>'Staff Hours'!L27*'Staff Hours'!$C27</f>
        <v>0</v>
      </c>
      <c r="M28" s="182">
        <f>'Staff Hours'!M27*'Staff Hours'!$C27</f>
        <v>0</v>
      </c>
      <c r="N28" s="182">
        <f>'Staff Hours'!N27*'Staff Hours'!$C27</f>
        <v>0</v>
      </c>
      <c r="O28" s="182">
        <f>'Staff Hours'!O27*'Staff Hours'!$C27</f>
        <v>0</v>
      </c>
      <c r="P28" s="182">
        <f>'Staff Hours'!P27*'Staff Hours'!$C27</f>
        <v>0</v>
      </c>
      <c r="Q28" s="182">
        <f>'Staff Hours'!Q27*'Staff Hours'!$C27</f>
        <v>0</v>
      </c>
      <c r="R28" s="182">
        <f>'Staff Hours'!R27*'Staff Hours'!$C27</f>
        <v>0</v>
      </c>
      <c r="S28" s="182">
        <f>'Staff Hours'!S27*'Staff Hours'!$C27</f>
        <v>0</v>
      </c>
      <c r="T28" s="182">
        <f>'Staff Hours'!T27*'Staff Hours'!$C27</f>
        <v>0</v>
      </c>
      <c r="U28" s="182">
        <f>'Staff Hours'!U27*'Staff Hours'!$C27</f>
        <v>0</v>
      </c>
      <c r="V28" s="182">
        <f>'Staff Hours'!V27*'Staff Hours'!$C27</f>
        <v>0</v>
      </c>
      <c r="W28" s="182">
        <f>'Staff Hours'!W27*'Staff Hours'!$C27</f>
        <v>0</v>
      </c>
      <c r="X28" s="182">
        <f>'Staff Hours'!X27*'Staff Hours'!$C27</f>
        <v>0</v>
      </c>
      <c r="Y28" s="182">
        <f>'Staff Hours'!Y27*'Staff Hours'!$C27</f>
        <v>0</v>
      </c>
      <c r="Z28" s="182">
        <f>'Staff Hours'!Z27*'Staff Hours'!$C27</f>
        <v>0</v>
      </c>
      <c r="AA28" s="182">
        <f>'Staff Hours'!AA27*'Staff Hours'!$C27</f>
        <v>0</v>
      </c>
      <c r="AB28" s="182">
        <f>'Staff Hours'!AB27*'Staff Hours'!$C27</f>
        <v>0</v>
      </c>
      <c r="AC28" s="182">
        <f>'Staff Hours'!AR27*'Staff Hours'!$C27</f>
        <v>0</v>
      </c>
      <c r="AD28" s="183">
        <f>'Staff Hours'!AS27</f>
        <v>0</v>
      </c>
      <c r="AE28" s="184">
        <f t="shared" si="2"/>
        <v>0</v>
      </c>
    </row>
    <row r="29" spans="1:32" s="5" customFormat="1" x14ac:dyDescent="0.25">
      <c r="A29" s="33"/>
      <c r="B29" s="34" t="s">
        <v>106</v>
      </c>
      <c r="C29" s="185"/>
      <c r="D29" s="33"/>
      <c r="E29" s="186">
        <f t="shared" ref="E29:AC29" si="3">SUM(E12:E28)</f>
        <v>10</v>
      </c>
      <c r="F29" s="186">
        <f t="shared" si="3"/>
        <v>10</v>
      </c>
      <c r="G29" s="186">
        <f t="shared" si="3"/>
        <v>10</v>
      </c>
      <c r="H29" s="186">
        <f t="shared" si="3"/>
        <v>10</v>
      </c>
      <c r="I29" s="186">
        <f t="shared" si="3"/>
        <v>10</v>
      </c>
      <c r="J29" s="186">
        <f t="shared" si="3"/>
        <v>10</v>
      </c>
      <c r="K29" s="186">
        <f t="shared" si="3"/>
        <v>10</v>
      </c>
      <c r="L29" s="186">
        <f t="shared" si="3"/>
        <v>10</v>
      </c>
      <c r="M29" s="186">
        <f t="shared" si="3"/>
        <v>10</v>
      </c>
      <c r="N29" s="186">
        <f t="shared" si="3"/>
        <v>10</v>
      </c>
      <c r="O29" s="186">
        <f t="shared" si="3"/>
        <v>10</v>
      </c>
      <c r="P29" s="186">
        <f t="shared" si="3"/>
        <v>10</v>
      </c>
      <c r="Q29" s="186">
        <f t="shared" si="3"/>
        <v>10</v>
      </c>
      <c r="R29" s="186">
        <f t="shared" si="3"/>
        <v>10</v>
      </c>
      <c r="S29" s="186">
        <f t="shared" si="3"/>
        <v>10</v>
      </c>
      <c r="T29" s="186">
        <f t="shared" si="3"/>
        <v>10</v>
      </c>
      <c r="U29" s="186">
        <f t="shared" si="3"/>
        <v>10</v>
      </c>
      <c r="V29" s="186">
        <f t="shared" si="3"/>
        <v>10</v>
      </c>
      <c r="W29" s="186">
        <f t="shared" si="3"/>
        <v>10</v>
      </c>
      <c r="X29" s="186">
        <f t="shared" si="3"/>
        <v>10</v>
      </c>
      <c r="Y29" s="186">
        <f t="shared" si="3"/>
        <v>10</v>
      </c>
      <c r="Z29" s="186">
        <f t="shared" si="3"/>
        <v>10</v>
      </c>
      <c r="AA29" s="186">
        <f t="shared" si="3"/>
        <v>10</v>
      </c>
      <c r="AB29" s="186">
        <f t="shared" si="3"/>
        <v>10</v>
      </c>
      <c r="AC29" s="186">
        <f t="shared" si="3"/>
        <v>10</v>
      </c>
      <c r="AD29" s="187">
        <f>SUM(AD12:AD28)</f>
        <v>40</v>
      </c>
      <c r="AE29" s="38">
        <f>SUM(AE12:AE28)</f>
        <v>400</v>
      </c>
      <c r="AF29" s="9" t="str">
        <f>IF('Staff Cashflow'!AE29='Staff Hours'!AT28,"","Check")</f>
        <v/>
      </c>
    </row>
    <row r="30" spans="1:32" x14ac:dyDescent="0.25">
      <c r="C30" s="188"/>
      <c r="AD30" s="189"/>
    </row>
    <row r="31" spans="1:32" x14ac:dyDescent="0.25">
      <c r="B31" s="9" t="s">
        <v>65</v>
      </c>
      <c r="C31" s="188"/>
      <c r="AD31" s="189"/>
    </row>
    <row r="32" spans="1:32" x14ac:dyDescent="0.25">
      <c r="A32" s="39"/>
      <c r="B32" s="40"/>
      <c r="C32" s="190"/>
      <c r="D32" s="40"/>
      <c r="E32" s="42" t="s">
        <v>66</v>
      </c>
      <c r="F32" s="40"/>
      <c r="G32" s="40"/>
      <c r="H32" s="40"/>
      <c r="I32" s="40"/>
      <c r="J32" s="40"/>
      <c r="K32" s="40"/>
      <c r="L32" s="40"/>
      <c r="M32" s="40"/>
      <c r="N32" s="40"/>
      <c r="O32" s="40"/>
      <c r="P32" s="40"/>
      <c r="Q32" s="40"/>
      <c r="R32" s="40"/>
      <c r="S32" s="40"/>
      <c r="T32" s="40"/>
      <c r="U32" s="40"/>
      <c r="V32" s="40"/>
      <c r="W32" s="40"/>
      <c r="X32" s="40"/>
      <c r="Y32" s="40"/>
      <c r="Z32" s="40"/>
      <c r="AA32" s="40"/>
      <c r="AB32" s="40"/>
      <c r="AC32" s="40"/>
      <c r="AD32" s="260" t="s">
        <v>4</v>
      </c>
      <c r="AE32" s="261"/>
    </row>
    <row r="33" spans="1:31" x14ac:dyDescent="0.25">
      <c r="A33" s="53" t="s">
        <v>104</v>
      </c>
      <c r="B33" s="53" t="s">
        <v>48</v>
      </c>
      <c r="C33" s="191" t="s">
        <v>105</v>
      </c>
      <c r="D33" s="40"/>
      <c r="E33" s="39"/>
      <c r="F33" s="45"/>
      <c r="G33" s="45"/>
      <c r="H33" s="45"/>
      <c r="I33" s="45"/>
      <c r="J33" s="45"/>
      <c r="K33" s="39"/>
      <c r="L33" s="45"/>
      <c r="M33" s="45"/>
      <c r="N33" s="45"/>
      <c r="O33" s="45"/>
      <c r="P33" s="45"/>
      <c r="Q33" s="39"/>
      <c r="R33" s="45"/>
      <c r="S33" s="45"/>
      <c r="T33" s="45"/>
      <c r="U33" s="45"/>
      <c r="V33" s="45"/>
      <c r="W33" s="39"/>
      <c r="X33" s="45"/>
      <c r="Y33" s="45"/>
      <c r="Z33" s="45"/>
      <c r="AA33" s="45"/>
      <c r="AB33" s="45"/>
      <c r="AC33" s="39"/>
      <c r="AD33" s="192" t="s">
        <v>50</v>
      </c>
      <c r="AE33" s="193" t="s">
        <v>51</v>
      </c>
    </row>
    <row r="34" spans="1:31" ht="15" customHeight="1" x14ac:dyDescent="0.25">
      <c r="A34" s="62">
        <f>'Staff Hours'!A33</f>
        <v>0</v>
      </c>
      <c r="B34" s="49" t="str">
        <f>'Staff Hours'!B33</f>
        <v>Project Exec.</v>
      </c>
      <c r="C34" s="181">
        <f>'Staff Hours'!C33</f>
        <v>0</v>
      </c>
      <c r="D34" s="49"/>
      <c r="E34" s="194">
        <f>'Staff Hours'!E33*'Staff Hours'!$C33</f>
        <v>0</v>
      </c>
      <c r="F34" s="194">
        <f>'Staff Hours'!F33*'Staff Hours'!$C33</f>
        <v>0</v>
      </c>
      <c r="G34" s="194">
        <f>'Staff Hours'!G33*'Staff Hours'!$C33</f>
        <v>0</v>
      </c>
      <c r="H34" s="194">
        <f>'Staff Hours'!H33*'Staff Hours'!$C33</f>
        <v>0</v>
      </c>
      <c r="I34" s="194">
        <f>'Staff Hours'!I33*'Staff Hours'!$C33</f>
        <v>0</v>
      </c>
      <c r="J34" s="194">
        <f>'Staff Hours'!J33*'Staff Hours'!$C33</f>
        <v>0</v>
      </c>
      <c r="K34" s="194">
        <f>'Staff Hours'!K33*'Staff Hours'!$C33</f>
        <v>0</v>
      </c>
      <c r="L34" s="194">
        <f>'Staff Hours'!L33*'Staff Hours'!$C33</f>
        <v>0</v>
      </c>
      <c r="M34" s="194">
        <f>'Staff Hours'!M33*'Staff Hours'!$C33</f>
        <v>0</v>
      </c>
      <c r="N34" s="194">
        <f>'Staff Hours'!N33*'Staff Hours'!$C33</f>
        <v>0</v>
      </c>
      <c r="O34" s="194">
        <f>'Staff Hours'!O33*'Staff Hours'!$C33</f>
        <v>0</v>
      </c>
      <c r="P34" s="194">
        <f>'Staff Hours'!P33*'Staff Hours'!$C33</f>
        <v>0</v>
      </c>
      <c r="Q34" s="194">
        <f>'Staff Hours'!Q33*'Staff Hours'!$C33</f>
        <v>0</v>
      </c>
      <c r="R34" s="194">
        <f>'Staff Hours'!R33*'Staff Hours'!$C33</f>
        <v>0</v>
      </c>
      <c r="S34" s="194">
        <f>'Staff Hours'!S33*'Staff Hours'!$C33</f>
        <v>0</v>
      </c>
      <c r="T34" s="194">
        <f>'Staff Hours'!T33*'Staff Hours'!$C33</f>
        <v>0</v>
      </c>
      <c r="U34" s="194">
        <f>'Staff Hours'!U33*'Staff Hours'!$C33</f>
        <v>0</v>
      </c>
      <c r="V34" s="194">
        <f>'Staff Hours'!V33*'Staff Hours'!$C33</f>
        <v>0</v>
      </c>
      <c r="W34" s="194">
        <f>'Staff Hours'!W33*'Staff Hours'!$C33</f>
        <v>0</v>
      </c>
      <c r="X34" s="194">
        <f>'Staff Hours'!X33*'Staff Hours'!$C33</f>
        <v>0</v>
      </c>
      <c r="Y34" s="194">
        <f>'Staff Hours'!Y33*'Staff Hours'!$C33</f>
        <v>0</v>
      </c>
      <c r="Z34" s="194">
        <f>'Staff Hours'!Z33*'Staff Hours'!$C33</f>
        <v>0</v>
      </c>
      <c r="AA34" s="194">
        <f>'Staff Hours'!AA33*'Staff Hours'!$C33</f>
        <v>0</v>
      </c>
      <c r="AB34" s="194">
        <f>'Staff Hours'!AB33*'Staff Hours'!$C33</f>
        <v>0</v>
      </c>
      <c r="AC34" s="194">
        <f>'Staff Hours'!AR33*'Staff Hours'!$C33</f>
        <v>0</v>
      </c>
      <c r="AD34" s="195">
        <f>'Staff Hours'!AS33</f>
        <v>0</v>
      </c>
      <c r="AE34" s="196">
        <f t="shared" ref="AE34:AE56" si="4">C34*AD34</f>
        <v>0</v>
      </c>
    </row>
    <row r="35" spans="1:31" x14ac:dyDescent="0.25">
      <c r="A35" s="62" t="str">
        <f>'Staff Hours'!A34</f>
        <v>Joe 'Example' Dirt</v>
      </c>
      <c r="B35" s="49" t="str">
        <f>'Staff Hours'!B34</f>
        <v>Sr. Proj. Mgr.</v>
      </c>
      <c r="C35" s="181">
        <f>'Staff Hours'!C34</f>
        <v>10</v>
      </c>
      <c r="D35" s="49"/>
      <c r="E35" s="194">
        <f>'Staff Hours'!E34*'Staff Hours'!$C34</f>
        <v>10</v>
      </c>
      <c r="F35" s="194">
        <f>'Staff Hours'!F34*'Staff Hours'!$C34</f>
        <v>10</v>
      </c>
      <c r="G35" s="194">
        <f>'Staff Hours'!G34*'Staff Hours'!$C34</f>
        <v>10</v>
      </c>
      <c r="H35" s="194">
        <f>'Staff Hours'!H34*'Staff Hours'!$C34</f>
        <v>10</v>
      </c>
      <c r="I35" s="194">
        <f>'Staff Hours'!I34*'Staff Hours'!$C34</f>
        <v>10</v>
      </c>
      <c r="J35" s="194">
        <f>'Staff Hours'!J34*'Staff Hours'!$C34</f>
        <v>10</v>
      </c>
      <c r="K35" s="194">
        <f>'Staff Hours'!K34*'Staff Hours'!$C34</f>
        <v>10</v>
      </c>
      <c r="L35" s="194">
        <f>'Staff Hours'!L34*'Staff Hours'!$C34</f>
        <v>10</v>
      </c>
      <c r="M35" s="194">
        <f>'Staff Hours'!M34*'Staff Hours'!$C34</f>
        <v>10</v>
      </c>
      <c r="N35" s="194">
        <f>'Staff Hours'!N34*'Staff Hours'!$C34</f>
        <v>10</v>
      </c>
      <c r="O35" s="194">
        <f>'Staff Hours'!O34*'Staff Hours'!$C34</f>
        <v>10</v>
      </c>
      <c r="P35" s="194">
        <f>'Staff Hours'!P34*'Staff Hours'!$C34</f>
        <v>10</v>
      </c>
      <c r="Q35" s="194">
        <f>'Staff Hours'!Q34*'Staff Hours'!$C34</f>
        <v>10</v>
      </c>
      <c r="R35" s="194">
        <f>'Staff Hours'!R34*'Staff Hours'!$C34</f>
        <v>10</v>
      </c>
      <c r="S35" s="194">
        <f>'Staff Hours'!S34*'Staff Hours'!$C34</f>
        <v>10</v>
      </c>
      <c r="T35" s="194">
        <f>'Staff Hours'!T34*'Staff Hours'!$C34</f>
        <v>10</v>
      </c>
      <c r="U35" s="194">
        <f>'Staff Hours'!U34*'Staff Hours'!$C34</f>
        <v>10</v>
      </c>
      <c r="V35" s="194">
        <f>'Staff Hours'!V34*'Staff Hours'!$C34</f>
        <v>10</v>
      </c>
      <c r="W35" s="194">
        <f>'Staff Hours'!W34*'Staff Hours'!$C34</f>
        <v>10</v>
      </c>
      <c r="X35" s="194">
        <f>'Staff Hours'!X34*'Staff Hours'!$C34</f>
        <v>10</v>
      </c>
      <c r="Y35" s="194">
        <f>'Staff Hours'!Y34*'Staff Hours'!$C34</f>
        <v>10</v>
      </c>
      <c r="Z35" s="194">
        <f>'Staff Hours'!Z34*'Staff Hours'!$C34</f>
        <v>10</v>
      </c>
      <c r="AA35" s="194">
        <f>'Staff Hours'!AA34*'Staff Hours'!$C34</f>
        <v>10</v>
      </c>
      <c r="AB35" s="194">
        <f>'Staff Hours'!AB34*'Staff Hours'!$C34</f>
        <v>10</v>
      </c>
      <c r="AC35" s="194">
        <f>'Staff Hours'!AR34*'Staff Hours'!$C34</f>
        <v>10</v>
      </c>
      <c r="AD35" s="195">
        <f>'Staff Hours'!AS34</f>
        <v>40</v>
      </c>
      <c r="AE35" s="196">
        <f t="shared" si="4"/>
        <v>400</v>
      </c>
    </row>
    <row r="36" spans="1:31" x14ac:dyDescent="0.25">
      <c r="A36" s="62">
        <f>'Staff Hours'!A35</f>
        <v>0</v>
      </c>
      <c r="B36" s="49" t="str">
        <f>'Staff Hours'!B35</f>
        <v>Proj. Mgr. 1</v>
      </c>
      <c r="C36" s="181">
        <f>'Staff Hours'!C35</f>
        <v>0</v>
      </c>
      <c r="D36" s="49"/>
      <c r="E36" s="194">
        <f>'Staff Hours'!E35*'Staff Hours'!$C35</f>
        <v>0</v>
      </c>
      <c r="F36" s="194">
        <f>'Staff Hours'!F35*'Staff Hours'!$C35</f>
        <v>0</v>
      </c>
      <c r="G36" s="194">
        <f>'Staff Hours'!G35*'Staff Hours'!$C35</f>
        <v>0</v>
      </c>
      <c r="H36" s="194">
        <f>'Staff Hours'!H35*'Staff Hours'!$C35</f>
        <v>0</v>
      </c>
      <c r="I36" s="194">
        <f>'Staff Hours'!I35*'Staff Hours'!$C35</f>
        <v>0</v>
      </c>
      <c r="J36" s="194">
        <f>'Staff Hours'!J35*'Staff Hours'!$C35</f>
        <v>0</v>
      </c>
      <c r="K36" s="194">
        <f>'Staff Hours'!K35*'Staff Hours'!$C35</f>
        <v>0</v>
      </c>
      <c r="L36" s="194">
        <f>'Staff Hours'!L35*'Staff Hours'!$C35</f>
        <v>0</v>
      </c>
      <c r="M36" s="194">
        <f>'Staff Hours'!M35*'Staff Hours'!$C35</f>
        <v>0</v>
      </c>
      <c r="N36" s="194">
        <f>'Staff Hours'!N35*'Staff Hours'!$C35</f>
        <v>0</v>
      </c>
      <c r="O36" s="194">
        <f>'Staff Hours'!O35*'Staff Hours'!$C35</f>
        <v>0</v>
      </c>
      <c r="P36" s="194">
        <f>'Staff Hours'!P35*'Staff Hours'!$C35</f>
        <v>0</v>
      </c>
      <c r="Q36" s="194">
        <f>'Staff Hours'!Q35*'Staff Hours'!$C35</f>
        <v>0</v>
      </c>
      <c r="R36" s="194">
        <f>'Staff Hours'!R35*'Staff Hours'!$C35</f>
        <v>0</v>
      </c>
      <c r="S36" s="194">
        <f>'Staff Hours'!S35*'Staff Hours'!$C35</f>
        <v>0</v>
      </c>
      <c r="T36" s="194">
        <f>'Staff Hours'!T35*'Staff Hours'!$C35</f>
        <v>0</v>
      </c>
      <c r="U36" s="194">
        <f>'Staff Hours'!U35*'Staff Hours'!$C35</f>
        <v>0</v>
      </c>
      <c r="V36" s="194">
        <f>'Staff Hours'!V35*'Staff Hours'!$C35</f>
        <v>0</v>
      </c>
      <c r="W36" s="194">
        <f>'Staff Hours'!W35*'Staff Hours'!$C35</f>
        <v>0</v>
      </c>
      <c r="X36" s="194">
        <f>'Staff Hours'!X35*'Staff Hours'!$C35</f>
        <v>0</v>
      </c>
      <c r="Y36" s="194">
        <f>'Staff Hours'!Y35*'Staff Hours'!$C35</f>
        <v>0</v>
      </c>
      <c r="Z36" s="194">
        <f>'Staff Hours'!Z35*'Staff Hours'!$C35</f>
        <v>0</v>
      </c>
      <c r="AA36" s="194">
        <f>'Staff Hours'!AA35*'Staff Hours'!$C35</f>
        <v>0</v>
      </c>
      <c r="AB36" s="194">
        <f>'Staff Hours'!AB35*'Staff Hours'!$C35</f>
        <v>0</v>
      </c>
      <c r="AC36" s="194">
        <f>'Staff Hours'!AR35*'Staff Hours'!$C35</f>
        <v>0</v>
      </c>
      <c r="AD36" s="195">
        <f>'Staff Hours'!AS35</f>
        <v>0</v>
      </c>
      <c r="AE36" s="196">
        <f t="shared" si="4"/>
        <v>0</v>
      </c>
    </row>
    <row r="37" spans="1:31" x14ac:dyDescent="0.25">
      <c r="A37" s="62">
        <f>'Staff Hours'!A36</f>
        <v>0</v>
      </c>
      <c r="B37" s="49" t="str">
        <f>'Staff Hours'!B36</f>
        <v>Proj. Mgr. 2</v>
      </c>
      <c r="C37" s="181">
        <f>'Staff Hours'!C36</f>
        <v>0</v>
      </c>
      <c r="D37" s="49"/>
      <c r="E37" s="194">
        <f>'Staff Hours'!E36*'Staff Hours'!$C36</f>
        <v>0</v>
      </c>
      <c r="F37" s="194">
        <f>'Staff Hours'!F36*'Staff Hours'!$C36</f>
        <v>0</v>
      </c>
      <c r="G37" s="194">
        <f>'Staff Hours'!G36*'Staff Hours'!$C36</f>
        <v>0</v>
      </c>
      <c r="H37" s="194">
        <f>'Staff Hours'!H36*'Staff Hours'!$C36</f>
        <v>0</v>
      </c>
      <c r="I37" s="194">
        <f>'Staff Hours'!I36*'Staff Hours'!$C36</f>
        <v>0</v>
      </c>
      <c r="J37" s="194">
        <f>'Staff Hours'!J36*'Staff Hours'!$C36</f>
        <v>0</v>
      </c>
      <c r="K37" s="194">
        <f>'Staff Hours'!K36*'Staff Hours'!$C36</f>
        <v>0</v>
      </c>
      <c r="L37" s="194">
        <f>'Staff Hours'!L36*'Staff Hours'!$C36</f>
        <v>0</v>
      </c>
      <c r="M37" s="194">
        <f>'Staff Hours'!M36*'Staff Hours'!$C36</f>
        <v>0</v>
      </c>
      <c r="N37" s="194">
        <f>'Staff Hours'!N36*'Staff Hours'!$C36</f>
        <v>0</v>
      </c>
      <c r="O37" s="194">
        <f>'Staff Hours'!O36*'Staff Hours'!$C36</f>
        <v>0</v>
      </c>
      <c r="P37" s="194">
        <f>'Staff Hours'!P36*'Staff Hours'!$C36</f>
        <v>0</v>
      </c>
      <c r="Q37" s="194">
        <f>'Staff Hours'!Q36*'Staff Hours'!$C36</f>
        <v>0</v>
      </c>
      <c r="R37" s="194">
        <f>'Staff Hours'!R36*'Staff Hours'!$C36</f>
        <v>0</v>
      </c>
      <c r="S37" s="194">
        <f>'Staff Hours'!S36*'Staff Hours'!$C36</f>
        <v>0</v>
      </c>
      <c r="T37" s="194">
        <f>'Staff Hours'!T36*'Staff Hours'!$C36</f>
        <v>0</v>
      </c>
      <c r="U37" s="194">
        <f>'Staff Hours'!U36*'Staff Hours'!$C36</f>
        <v>0</v>
      </c>
      <c r="V37" s="194">
        <f>'Staff Hours'!V36*'Staff Hours'!$C36</f>
        <v>0</v>
      </c>
      <c r="W37" s="194">
        <f>'Staff Hours'!W36*'Staff Hours'!$C36</f>
        <v>0</v>
      </c>
      <c r="X37" s="194">
        <f>'Staff Hours'!X36*'Staff Hours'!$C36</f>
        <v>0</v>
      </c>
      <c r="Y37" s="194">
        <f>'Staff Hours'!Y36*'Staff Hours'!$C36</f>
        <v>0</v>
      </c>
      <c r="Z37" s="194">
        <f>'Staff Hours'!Z36*'Staff Hours'!$C36</f>
        <v>0</v>
      </c>
      <c r="AA37" s="194">
        <f>'Staff Hours'!AA36*'Staff Hours'!$C36</f>
        <v>0</v>
      </c>
      <c r="AB37" s="194">
        <f>'Staff Hours'!AB36*'Staff Hours'!$C36</f>
        <v>0</v>
      </c>
      <c r="AC37" s="194">
        <f>'Staff Hours'!AR36*'Staff Hours'!$C36</f>
        <v>0</v>
      </c>
      <c r="AD37" s="195">
        <f>'Staff Hours'!AS36</f>
        <v>0</v>
      </c>
      <c r="AE37" s="196">
        <f t="shared" si="4"/>
        <v>0</v>
      </c>
    </row>
    <row r="38" spans="1:31" x14ac:dyDescent="0.25">
      <c r="A38" s="62">
        <f>'Staff Hours'!A37</f>
        <v>0</v>
      </c>
      <c r="B38" s="49" t="str">
        <f>'Staff Hours'!B37</f>
        <v>Proj. Mgr. 3</v>
      </c>
      <c r="C38" s="181">
        <f>'Staff Hours'!C37</f>
        <v>0</v>
      </c>
      <c r="D38" s="49"/>
      <c r="E38" s="194">
        <f>'Staff Hours'!E37*'Staff Hours'!$C37</f>
        <v>0</v>
      </c>
      <c r="F38" s="194">
        <f>'Staff Hours'!F37*'Staff Hours'!$C37</f>
        <v>0</v>
      </c>
      <c r="G38" s="194">
        <f>'Staff Hours'!G37*'Staff Hours'!$C37</f>
        <v>0</v>
      </c>
      <c r="H38" s="194">
        <f>'Staff Hours'!H37*'Staff Hours'!$C37</f>
        <v>0</v>
      </c>
      <c r="I38" s="194">
        <f>'Staff Hours'!I37*'Staff Hours'!$C37</f>
        <v>0</v>
      </c>
      <c r="J38" s="194">
        <f>'Staff Hours'!J37*'Staff Hours'!$C37</f>
        <v>0</v>
      </c>
      <c r="K38" s="194">
        <f>'Staff Hours'!K37*'Staff Hours'!$C37</f>
        <v>0</v>
      </c>
      <c r="L38" s="194">
        <f>'Staff Hours'!L37*'Staff Hours'!$C37</f>
        <v>0</v>
      </c>
      <c r="M38" s="194">
        <f>'Staff Hours'!M37*'Staff Hours'!$C37</f>
        <v>0</v>
      </c>
      <c r="N38" s="194">
        <f>'Staff Hours'!N37*'Staff Hours'!$C37</f>
        <v>0</v>
      </c>
      <c r="O38" s="194">
        <f>'Staff Hours'!O37*'Staff Hours'!$C37</f>
        <v>0</v>
      </c>
      <c r="P38" s="194">
        <f>'Staff Hours'!P37*'Staff Hours'!$C37</f>
        <v>0</v>
      </c>
      <c r="Q38" s="194">
        <f>'Staff Hours'!Q37*'Staff Hours'!$C37</f>
        <v>0</v>
      </c>
      <c r="R38" s="194">
        <f>'Staff Hours'!R37*'Staff Hours'!$C37</f>
        <v>0</v>
      </c>
      <c r="S38" s="194">
        <f>'Staff Hours'!S37*'Staff Hours'!$C37</f>
        <v>0</v>
      </c>
      <c r="T38" s="194">
        <f>'Staff Hours'!T37*'Staff Hours'!$C37</f>
        <v>0</v>
      </c>
      <c r="U38" s="194">
        <f>'Staff Hours'!U37*'Staff Hours'!$C37</f>
        <v>0</v>
      </c>
      <c r="V38" s="194">
        <f>'Staff Hours'!V37*'Staff Hours'!$C37</f>
        <v>0</v>
      </c>
      <c r="W38" s="194">
        <f>'Staff Hours'!W37*'Staff Hours'!$C37</f>
        <v>0</v>
      </c>
      <c r="X38" s="194">
        <f>'Staff Hours'!X37*'Staff Hours'!$C37</f>
        <v>0</v>
      </c>
      <c r="Y38" s="194">
        <f>'Staff Hours'!Y37*'Staff Hours'!$C37</f>
        <v>0</v>
      </c>
      <c r="Z38" s="194">
        <f>'Staff Hours'!Z37*'Staff Hours'!$C37</f>
        <v>0</v>
      </c>
      <c r="AA38" s="194">
        <f>'Staff Hours'!AA37*'Staff Hours'!$C37</f>
        <v>0</v>
      </c>
      <c r="AB38" s="194">
        <f>'Staff Hours'!AB37*'Staff Hours'!$C37</f>
        <v>0</v>
      </c>
      <c r="AC38" s="194">
        <f>'Staff Hours'!AR37*'Staff Hours'!$C37</f>
        <v>0</v>
      </c>
      <c r="AD38" s="195">
        <f>'Staff Hours'!AS37</f>
        <v>0</v>
      </c>
      <c r="AE38" s="196">
        <f t="shared" si="4"/>
        <v>0</v>
      </c>
    </row>
    <row r="39" spans="1:31" x14ac:dyDescent="0.25">
      <c r="A39" s="62">
        <f>'Staff Hours'!A38</f>
        <v>0</v>
      </c>
      <c r="B39" s="49" t="str">
        <f>'Staff Hours'!B38</f>
        <v>Proj. Mgr. 4</v>
      </c>
      <c r="C39" s="181">
        <f>'Staff Hours'!C38</f>
        <v>0</v>
      </c>
      <c r="D39" s="49"/>
      <c r="E39" s="194">
        <f>'Staff Hours'!E38*'Staff Hours'!$C38</f>
        <v>0</v>
      </c>
      <c r="F39" s="194">
        <f>'Staff Hours'!F38*'Staff Hours'!$C38</f>
        <v>0</v>
      </c>
      <c r="G39" s="194">
        <f>'Staff Hours'!G38*'Staff Hours'!$C38</f>
        <v>0</v>
      </c>
      <c r="H39" s="194">
        <f>'Staff Hours'!H38*'Staff Hours'!$C38</f>
        <v>0</v>
      </c>
      <c r="I39" s="194">
        <f>'Staff Hours'!I38*'Staff Hours'!$C38</f>
        <v>0</v>
      </c>
      <c r="J39" s="194">
        <f>'Staff Hours'!J38*'Staff Hours'!$C38</f>
        <v>0</v>
      </c>
      <c r="K39" s="194">
        <f>'Staff Hours'!K38*'Staff Hours'!$C38</f>
        <v>0</v>
      </c>
      <c r="L39" s="194">
        <f>'Staff Hours'!L38*'Staff Hours'!$C38</f>
        <v>0</v>
      </c>
      <c r="M39" s="194">
        <f>'Staff Hours'!M38*'Staff Hours'!$C38</f>
        <v>0</v>
      </c>
      <c r="N39" s="194">
        <f>'Staff Hours'!N38*'Staff Hours'!$C38</f>
        <v>0</v>
      </c>
      <c r="O39" s="194">
        <f>'Staff Hours'!O38*'Staff Hours'!$C38</f>
        <v>0</v>
      </c>
      <c r="P39" s="194">
        <f>'Staff Hours'!P38*'Staff Hours'!$C38</f>
        <v>0</v>
      </c>
      <c r="Q39" s="194">
        <f>'Staff Hours'!Q38*'Staff Hours'!$C38</f>
        <v>0</v>
      </c>
      <c r="R39" s="194">
        <f>'Staff Hours'!R38*'Staff Hours'!$C38</f>
        <v>0</v>
      </c>
      <c r="S39" s="194">
        <f>'Staff Hours'!S38*'Staff Hours'!$C38</f>
        <v>0</v>
      </c>
      <c r="T39" s="194">
        <f>'Staff Hours'!T38*'Staff Hours'!$C38</f>
        <v>0</v>
      </c>
      <c r="U39" s="194">
        <f>'Staff Hours'!U38*'Staff Hours'!$C38</f>
        <v>0</v>
      </c>
      <c r="V39" s="194">
        <f>'Staff Hours'!V38*'Staff Hours'!$C38</f>
        <v>0</v>
      </c>
      <c r="W39" s="194">
        <f>'Staff Hours'!W38*'Staff Hours'!$C38</f>
        <v>0</v>
      </c>
      <c r="X39" s="194">
        <f>'Staff Hours'!X38*'Staff Hours'!$C38</f>
        <v>0</v>
      </c>
      <c r="Y39" s="194">
        <f>'Staff Hours'!Y38*'Staff Hours'!$C38</f>
        <v>0</v>
      </c>
      <c r="Z39" s="194">
        <f>'Staff Hours'!Z38*'Staff Hours'!$C38</f>
        <v>0</v>
      </c>
      <c r="AA39" s="194">
        <f>'Staff Hours'!AA38*'Staff Hours'!$C38</f>
        <v>0</v>
      </c>
      <c r="AB39" s="194">
        <f>'Staff Hours'!AB38*'Staff Hours'!$C38</f>
        <v>0</v>
      </c>
      <c r="AC39" s="194">
        <f>'Staff Hours'!AR38*'Staff Hours'!$C38</f>
        <v>0</v>
      </c>
      <c r="AD39" s="195">
        <f>'Staff Hours'!AS38</f>
        <v>0</v>
      </c>
      <c r="AE39" s="196">
        <f t="shared" si="4"/>
        <v>0</v>
      </c>
    </row>
    <row r="40" spans="1:31" x14ac:dyDescent="0.25">
      <c r="A40" s="62">
        <f>'Staff Hours'!A39</f>
        <v>0</v>
      </c>
      <c r="B40" s="49" t="str">
        <f>'Staff Hours'!B39</f>
        <v>Proj. Engr. 1</v>
      </c>
      <c r="C40" s="181">
        <f>'Staff Hours'!C39</f>
        <v>0</v>
      </c>
      <c r="D40" s="49"/>
      <c r="E40" s="194">
        <f>'Staff Hours'!E39*'Staff Hours'!$C39</f>
        <v>0</v>
      </c>
      <c r="F40" s="194">
        <f>'Staff Hours'!F39*'Staff Hours'!$C39</f>
        <v>0</v>
      </c>
      <c r="G40" s="194">
        <f>'Staff Hours'!G39*'Staff Hours'!$C39</f>
        <v>0</v>
      </c>
      <c r="H40" s="194">
        <f>'Staff Hours'!H39*'Staff Hours'!$C39</f>
        <v>0</v>
      </c>
      <c r="I40" s="194">
        <f>'Staff Hours'!I39*'Staff Hours'!$C39</f>
        <v>0</v>
      </c>
      <c r="J40" s="194">
        <f>'Staff Hours'!J39*'Staff Hours'!$C39</f>
        <v>0</v>
      </c>
      <c r="K40" s="194">
        <f>'Staff Hours'!K39*'Staff Hours'!$C39</f>
        <v>0</v>
      </c>
      <c r="L40" s="194">
        <f>'Staff Hours'!L39*'Staff Hours'!$C39</f>
        <v>0</v>
      </c>
      <c r="M40" s="194">
        <f>'Staff Hours'!M39*'Staff Hours'!$C39</f>
        <v>0</v>
      </c>
      <c r="N40" s="194">
        <f>'Staff Hours'!N39*'Staff Hours'!$C39</f>
        <v>0</v>
      </c>
      <c r="O40" s="194">
        <f>'Staff Hours'!O39*'Staff Hours'!$C39</f>
        <v>0</v>
      </c>
      <c r="P40" s="194">
        <f>'Staff Hours'!P39*'Staff Hours'!$C39</f>
        <v>0</v>
      </c>
      <c r="Q40" s="194">
        <f>'Staff Hours'!Q39*'Staff Hours'!$C39</f>
        <v>0</v>
      </c>
      <c r="R40" s="194">
        <f>'Staff Hours'!R39*'Staff Hours'!$C39</f>
        <v>0</v>
      </c>
      <c r="S40" s="194">
        <f>'Staff Hours'!S39*'Staff Hours'!$C39</f>
        <v>0</v>
      </c>
      <c r="T40" s="194">
        <f>'Staff Hours'!T39*'Staff Hours'!$C39</f>
        <v>0</v>
      </c>
      <c r="U40" s="194">
        <f>'Staff Hours'!U39*'Staff Hours'!$C39</f>
        <v>0</v>
      </c>
      <c r="V40" s="194">
        <f>'Staff Hours'!V39*'Staff Hours'!$C39</f>
        <v>0</v>
      </c>
      <c r="W40" s="194">
        <f>'Staff Hours'!W39*'Staff Hours'!$C39</f>
        <v>0</v>
      </c>
      <c r="X40" s="194">
        <f>'Staff Hours'!X39*'Staff Hours'!$C39</f>
        <v>0</v>
      </c>
      <c r="Y40" s="194">
        <f>'Staff Hours'!Y39*'Staff Hours'!$C39</f>
        <v>0</v>
      </c>
      <c r="Z40" s="194">
        <f>'Staff Hours'!Z39*'Staff Hours'!$C39</f>
        <v>0</v>
      </c>
      <c r="AA40" s="194">
        <f>'Staff Hours'!AA39*'Staff Hours'!$C39</f>
        <v>0</v>
      </c>
      <c r="AB40" s="194">
        <f>'Staff Hours'!AB39*'Staff Hours'!$C39</f>
        <v>0</v>
      </c>
      <c r="AC40" s="194">
        <f>'Staff Hours'!AR39*'Staff Hours'!$C39</f>
        <v>0</v>
      </c>
      <c r="AD40" s="195">
        <f>'Staff Hours'!AS39</f>
        <v>0</v>
      </c>
      <c r="AE40" s="196">
        <f t="shared" si="4"/>
        <v>0</v>
      </c>
    </row>
    <row r="41" spans="1:31" x14ac:dyDescent="0.25">
      <c r="A41" s="62">
        <f>'Staff Hours'!A40</f>
        <v>0</v>
      </c>
      <c r="B41" s="49" t="str">
        <f>'Staff Hours'!B40</f>
        <v>Proj. Engr. 2</v>
      </c>
      <c r="C41" s="181">
        <f>'Staff Hours'!C40</f>
        <v>0</v>
      </c>
      <c r="D41" s="49"/>
      <c r="E41" s="194">
        <f>'Staff Hours'!E40*'Staff Hours'!$C40</f>
        <v>0</v>
      </c>
      <c r="F41" s="194">
        <f>'Staff Hours'!F40*'Staff Hours'!$C40</f>
        <v>0</v>
      </c>
      <c r="G41" s="194">
        <f>'Staff Hours'!G40*'Staff Hours'!$C40</f>
        <v>0</v>
      </c>
      <c r="H41" s="194">
        <f>'Staff Hours'!H40*'Staff Hours'!$C40</f>
        <v>0</v>
      </c>
      <c r="I41" s="194">
        <f>'Staff Hours'!I40*'Staff Hours'!$C40</f>
        <v>0</v>
      </c>
      <c r="J41" s="194">
        <f>'Staff Hours'!J40*'Staff Hours'!$C40</f>
        <v>0</v>
      </c>
      <c r="K41" s="194">
        <f>'Staff Hours'!K40*'Staff Hours'!$C40</f>
        <v>0</v>
      </c>
      <c r="L41" s="194">
        <f>'Staff Hours'!L40*'Staff Hours'!$C40</f>
        <v>0</v>
      </c>
      <c r="M41" s="194">
        <f>'Staff Hours'!M40*'Staff Hours'!$C40</f>
        <v>0</v>
      </c>
      <c r="N41" s="194">
        <f>'Staff Hours'!N40*'Staff Hours'!$C40</f>
        <v>0</v>
      </c>
      <c r="O41" s="194">
        <f>'Staff Hours'!O40*'Staff Hours'!$C40</f>
        <v>0</v>
      </c>
      <c r="P41" s="194">
        <f>'Staff Hours'!P40*'Staff Hours'!$C40</f>
        <v>0</v>
      </c>
      <c r="Q41" s="194">
        <f>'Staff Hours'!Q40*'Staff Hours'!$C40</f>
        <v>0</v>
      </c>
      <c r="R41" s="194">
        <f>'Staff Hours'!R40*'Staff Hours'!$C40</f>
        <v>0</v>
      </c>
      <c r="S41" s="194">
        <f>'Staff Hours'!S40*'Staff Hours'!$C40</f>
        <v>0</v>
      </c>
      <c r="T41" s="194">
        <f>'Staff Hours'!T40*'Staff Hours'!$C40</f>
        <v>0</v>
      </c>
      <c r="U41" s="194">
        <f>'Staff Hours'!U40*'Staff Hours'!$C40</f>
        <v>0</v>
      </c>
      <c r="V41" s="194">
        <f>'Staff Hours'!V40*'Staff Hours'!$C40</f>
        <v>0</v>
      </c>
      <c r="W41" s="194">
        <f>'Staff Hours'!W40*'Staff Hours'!$C40</f>
        <v>0</v>
      </c>
      <c r="X41" s="194">
        <f>'Staff Hours'!X40*'Staff Hours'!$C40</f>
        <v>0</v>
      </c>
      <c r="Y41" s="194">
        <f>'Staff Hours'!Y40*'Staff Hours'!$C40</f>
        <v>0</v>
      </c>
      <c r="Z41" s="194">
        <f>'Staff Hours'!Z40*'Staff Hours'!$C40</f>
        <v>0</v>
      </c>
      <c r="AA41" s="194">
        <f>'Staff Hours'!AA40*'Staff Hours'!$C40</f>
        <v>0</v>
      </c>
      <c r="AB41" s="194">
        <f>'Staff Hours'!AB40*'Staff Hours'!$C40</f>
        <v>0</v>
      </c>
      <c r="AC41" s="194">
        <f>'Staff Hours'!AR40*'Staff Hours'!$C40</f>
        <v>0</v>
      </c>
      <c r="AD41" s="195">
        <f>'Staff Hours'!AS40</f>
        <v>0</v>
      </c>
      <c r="AE41" s="196">
        <f t="shared" si="4"/>
        <v>0</v>
      </c>
    </row>
    <row r="42" spans="1:31" x14ac:dyDescent="0.25">
      <c r="A42" s="62">
        <f>'Staff Hours'!A41</f>
        <v>0</v>
      </c>
      <c r="B42" s="49" t="str">
        <f>'Staff Hours'!B41</f>
        <v>Proj. Engr. 3</v>
      </c>
      <c r="C42" s="181">
        <f>'Staff Hours'!C41</f>
        <v>0</v>
      </c>
      <c r="D42" s="49"/>
      <c r="E42" s="194">
        <f>'Staff Hours'!E41*'Staff Hours'!$C41</f>
        <v>0</v>
      </c>
      <c r="F42" s="194">
        <f>'Staff Hours'!F41*'Staff Hours'!$C41</f>
        <v>0</v>
      </c>
      <c r="G42" s="194">
        <f>'Staff Hours'!G41*'Staff Hours'!$C41</f>
        <v>0</v>
      </c>
      <c r="H42" s="194">
        <f>'Staff Hours'!H41*'Staff Hours'!$C41</f>
        <v>0</v>
      </c>
      <c r="I42" s="194">
        <f>'Staff Hours'!I41*'Staff Hours'!$C41</f>
        <v>0</v>
      </c>
      <c r="J42" s="194">
        <f>'Staff Hours'!J41*'Staff Hours'!$C41</f>
        <v>0</v>
      </c>
      <c r="K42" s="194">
        <f>'Staff Hours'!K41*'Staff Hours'!$C41</f>
        <v>0</v>
      </c>
      <c r="L42" s="194">
        <f>'Staff Hours'!L41*'Staff Hours'!$C41</f>
        <v>0</v>
      </c>
      <c r="M42" s="194">
        <f>'Staff Hours'!M41*'Staff Hours'!$C41</f>
        <v>0</v>
      </c>
      <c r="N42" s="194">
        <f>'Staff Hours'!N41*'Staff Hours'!$C41</f>
        <v>0</v>
      </c>
      <c r="O42" s="194">
        <f>'Staff Hours'!O41*'Staff Hours'!$C41</f>
        <v>0</v>
      </c>
      <c r="P42" s="194">
        <f>'Staff Hours'!P41*'Staff Hours'!$C41</f>
        <v>0</v>
      </c>
      <c r="Q42" s="194">
        <f>'Staff Hours'!Q41*'Staff Hours'!$C41</f>
        <v>0</v>
      </c>
      <c r="R42" s="194">
        <f>'Staff Hours'!R41*'Staff Hours'!$C41</f>
        <v>0</v>
      </c>
      <c r="S42" s="194">
        <f>'Staff Hours'!S41*'Staff Hours'!$C41</f>
        <v>0</v>
      </c>
      <c r="T42" s="194">
        <f>'Staff Hours'!T41*'Staff Hours'!$C41</f>
        <v>0</v>
      </c>
      <c r="U42" s="194">
        <f>'Staff Hours'!U41*'Staff Hours'!$C41</f>
        <v>0</v>
      </c>
      <c r="V42" s="194">
        <f>'Staff Hours'!V41*'Staff Hours'!$C41</f>
        <v>0</v>
      </c>
      <c r="W42" s="194">
        <f>'Staff Hours'!W41*'Staff Hours'!$C41</f>
        <v>0</v>
      </c>
      <c r="X42" s="194">
        <f>'Staff Hours'!X41*'Staff Hours'!$C41</f>
        <v>0</v>
      </c>
      <c r="Y42" s="194">
        <f>'Staff Hours'!Y41*'Staff Hours'!$C41</f>
        <v>0</v>
      </c>
      <c r="Z42" s="194">
        <f>'Staff Hours'!Z41*'Staff Hours'!$C41</f>
        <v>0</v>
      </c>
      <c r="AA42" s="194">
        <f>'Staff Hours'!AA41*'Staff Hours'!$C41</f>
        <v>0</v>
      </c>
      <c r="AB42" s="194">
        <f>'Staff Hours'!AB41*'Staff Hours'!$C41</f>
        <v>0</v>
      </c>
      <c r="AC42" s="194">
        <f>'Staff Hours'!AR41*'Staff Hours'!$C41</f>
        <v>0</v>
      </c>
      <c r="AD42" s="195">
        <f>'Staff Hours'!AS41</f>
        <v>0</v>
      </c>
      <c r="AE42" s="196">
        <f t="shared" si="4"/>
        <v>0</v>
      </c>
    </row>
    <row r="43" spans="1:31" x14ac:dyDescent="0.25">
      <c r="A43" s="62">
        <f>'Staff Hours'!A42</f>
        <v>0</v>
      </c>
      <c r="B43" s="49" t="str">
        <f>'Staff Hours'!B42</f>
        <v>Proj. Engr. 4</v>
      </c>
      <c r="C43" s="181">
        <f>'Staff Hours'!C42</f>
        <v>0</v>
      </c>
      <c r="D43" s="49"/>
      <c r="E43" s="194">
        <f>'Staff Hours'!E42*'Staff Hours'!$C42</f>
        <v>0</v>
      </c>
      <c r="F43" s="194">
        <f>'Staff Hours'!F42*'Staff Hours'!$C42</f>
        <v>0</v>
      </c>
      <c r="G43" s="194">
        <f>'Staff Hours'!G42*'Staff Hours'!$C42</f>
        <v>0</v>
      </c>
      <c r="H43" s="194">
        <f>'Staff Hours'!H42*'Staff Hours'!$C42</f>
        <v>0</v>
      </c>
      <c r="I43" s="194">
        <f>'Staff Hours'!I42*'Staff Hours'!$C42</f>
        <v>0</v>
      </c>
      <c r="J43" s="194">
        <f>'Staff Hours'!J42*'Staff Hours'!$C42</f>
        <v>0</v>
      </c>
      <c r="K43" s="194">
        <f>'Staff Hours'!K42*'Staff Hours'!$C42</f>
        <v>0</v>
      </c>
      <c r="L43" s="194">
        <f>'Staff Hours'!L42*'Staff Hours'!$C42</f>
        <v>0</v>
      </c>
      <c r="M43" s="194">
        <f>'Staff Hours'!M42*'Staff Hours'!$C42</f>
        <v>0</v>
      </c>
      <c r="N43" s="194">
        <f>'Staff Hours'!N42*'Staff Hours'!$C42</f>
        <v>0</v>
      </c>
      <c r="O43" s="194">
        <f>'Staff Hours'!O42*'Staff Hours'!$C42</f>
        <v>0</v>
      </c>
      <c r="P43" s="194">
        <f>'Staff Hours'!P42*'Staff Hours'!$C42</f>
        <v>0</v>
      </c>
      <c r="Q43" s="194">
        <f>'Staff Hours'!Q42*'Staff Hours'!$C42</f>
        <v>0</v>
      </c>
      <c r="R43" s="194">
        <f>'Staff Hours'!R42*'Staff Hours'!$C42</f>
        <v>0</v>
      </c>
      <c r="S43" s="194">
        <f>'Staff Hours'!S42*'Staff Hours'!$C42</f>
        <v>0</v>
      </c>
      <c r="T43" s="194">
        <f>'Staff Hours'!T42*'Staff Hours'!$C42</f>
        <v>0</v>
      </c>
      <c r="U43" s="194">
        <f>'Staff Hours'!U42*'Staff Hours'!$C42</f>
        <v>0</v>
      </c>
      <c r="V43" s="194">
        <f>'Staff Hours'!V42*'Staff Hours'!$C42</f>
        <v>0</v>
      </c>
      <c r="W43" s="194">
        <f>'Staff Hours'!W42*'Staff Hours'!$C42</f>
        <v>0</v>
      </c>
      <c r="X43" s="194">
        <f>'Staff Hours'!X42*'Staff Hours'!$C42</f>
        <v>0</v>
      </c>
      <c r="Y43" s="194">
        <f>'Staff Hours'!Y42*'Staff Hours'!$C42</f>
        <v>0</v>
      </c>
      <c r="Z43" s="194">
        <f>'Staff Hours'!Z42*'Staff Hours'!$C42</f>
        <v>0</v>
      </c>
      <c r="AA43" s="194">
        <f>'Staff Hours'!AA42*'Staff Hours'!$C42</f>
        <v>0</v>
      </c>
      <c r="AB43" s="194">
        <f>'Staff Hours'!AB42*'Staff Hours'!$C42</f>
        <v>0</v>
      </c>
      <c r="AC43" s="194">
        <f>'Staff Hours'!AR42*'Staff Hours'!$C42</f>
        <v>0</v>
      </c>
      <c r="AD43" s="195">
        <f>'Staff Hours'!AS42</f>
        <v>0</v>
      </c>
      <c r="AE43" s="196">
        <f t="shared" si="4"/>
        <v>0</v>
      </c>
    </row>
    <row r="44" spans="1:31" x14ac:dyDescent="0.25">
      <c r="A44" s="62">
        <f>'Staff Hours'!A43</f>
        <v>0</v>
      </c>
      <c r="B44" s="49" t="str">
        <f>'Staff Hours'!B43</f>
        <v>Safety Engr.</v>
      </c>
      <c r="C44" s="181">
        <f>'Staff Hours'!C43</f>
        <v>0</v>
      </c>
      <c r="D44" s="49"/>
      <c r="E44" s="194">
        <f>'Staff Hours'!E43*'Staff Hours'!$C43</f>
        <v>0</v>
      </c>
      <c r="F44" s="194">
        <f>'Staff Hours'!F43*'Staff Hours'!$C43</f>
        <v>0</v>
      </c>
      <c r="G44" s="194">
        <f>'Staff Hours'!G43*'Staff Hours'!$C43</f>
        <v>0</v>
      </c>
      <c r="H44" s="194">
        <f>'Staff Hours'!H43*'Staff Hours'!$C43</f>
        <v>0</v>
      </c>
      <c r="I44" s="194">
        <f>'Staff Hours'!I43*'Staff Hours'!$C43</f>
        <v>0</v>
      </c>
      <c r="J44" s="194">
        <f>'Staff Hours'!J43*'Staff Hours'!$C43</f>
        <v>0</v>
      </c>
      <c r="K44" s="194">
        <f>'Staff Hours'!K43*'Staff Hours'!$C43</f>
        <v>0</v>
      </c>
      <c r="L44" s="194">
        <f>'Staff Hours'!L43*'Staff Hours'!$C43</f>
        <v>0</v>
      </c>
      <c r="M44" s="194">
        <f>'Staff Hours'!M43*'Staff Hours'!$C43</f>
        <v>0</v>
      </c>
      <c r="N44" s="194">
        <f>'Staff Hours'!N43*'Staff Hours'!$C43</f>
        <v>0</v>
      </c>
      <c r="O44" s="194">
        <f>'Staff Hours'!O43*'Staff Hours'!$C43</f>
        <v>0</v>
      </c>
      <c r="P44" s="194">
        <f>'Staff Hours'!P43*'Staff Hours'!$C43</f>
        <v>0</v>
      </c>
      <c r="Q44" s="194">
        <f>'Staff Hours'!Q43*'Staff Hours'!$C43</f>
        <v>0</v>
      </c>
      <c r="R44" s="194">
        <f>'Staff Hours'!R43*'Staff Hours'!$C43</f>
        <v>0</v>
      </c>
      <c r="S44" s="194">
        <f>'Staff Hours'!S43*'Staff Hours'!$C43</f>
        <v>0</v>
      </c>
      <c r="T44" s="194">
        <f>'Staff Hours'!T43*'Staff Hours'!$C43</f>
        <v>0</v>
      </c>
      <c r="U44" s="194">
        <f>'Staff Hours'!U43*'Staff Hours'!$C43</f>
        <v>0</v>
      </c>
      <c r="V44" s="194">
        <f>'Staff Hours'!V43*'Staff Hours'!$C43</f>
        <v>0</v>
      </c>
      <c r="W44" s="194">
        <f>'Staff Hours'!W43*'Staff Hours'!$C43</f>
        <v>0</v>
      </c>
      <c r="X44" s="194">
        <f>'Staff Hours'!X43*'Staff Hours'!$C43</f>
        <v>0</v>
      </c>
      <c r="Y44" s="194">
        <f>'Staff Hours'!Y43*'Staff Hours'!$C43</f>
        <v>0</v>
      </c>
      <c r="Z44" s="194">
        <f>'Staff Hours'!Z43*'Staff Hours'!$C43</f>
        <v>0</v>
      </c>
      <c r="AA44" s="194">
        <f>'Staff Hours'!AA43*'Staff Hours'!$C43</f>
        <v>0</v>
      </c>
      <c r="AB44" s="194">
        <f>'Staff Hours'!AB43*'Staff Hours'!$C43</f>
        <v>0</v>
      </c>
      <c r="AC44" s="194">
        <f>'Staff Hours'!AR43*'Staff Hours'!$C43</f>
        <v>0</v>
      </c>
      <c r="AD44" s="195">
        <f>'Staff Hours'!AS43</f>
        <v>0</v>
      </c>
      <c r="AE44" s="196">
        <f t="shared" si="4"/>
        <v>0</v>
      </c>
    </row>
    <row r="45" spans="1:31" x14ac:dyDescent="0.25">
      <c r="A45" s="62">
        <f>'Staff Hours'!A44</f>
        <v>0</v>
      </c>
      <c r="B45" s="49" t="str">
        <f>'Staff Hours'!B44</f>
        <v>General Supt.</v>
      </c>
      <c r="C45" s="181">
        <f>'Staff Hours'!C44</f>
        <v>0</v>
      </c>
      <c r="D45" s="49"/>
      <c r="E45" s="194">
        <f>'Staff Hours'!E44*'Staff Hours'!$C44</f>
        <v>0</v>
      </c>
      <c r="F45" s="194">
        <f>'Staff Hours'!F44*'Staff Hours'!$C44</f>
        <v>0</v>
      </c>
      <c r="G45" s="194">
        <f>'Staff Hours'!G44*'Staff Hours'!$C44</f>
        <v>0</v>
      </c>
      <c r="H45" s="194">
        <f>'Staff Hours'!H44*'Staff Hours'!$C44</f>
        <v>0</v>
      </c>
      <c r="I45" s="194">
        <f>'Staff Hours'!I44*'Staff Hours'!$C44</f>
        <v>0</v>
      </c>
      <c r="J45" s="194">
        <f>'Staff Hours'!J44*'Staff Hours'!$C44</f>
        <v>0</v>
      </c>
      <c r="K45" s="194">
        <f>'Staff Hours'!K44*'Staff Hours'!$C44</f>
        <v>0</v>
      </c>
      <c r="L45" s="194">
        <f>'Staff Hours'!L44*'Staff Hours'!$C44</f>
        <v>0</v>
      </c>
      <c r="M45" s="194">
        <f>'Staff Hours'!M44*'Staff Hours'!$C44</f>
        <v>0</v>
      </c>
      <c r="N45" s="194">
        <f>'Staff Hours'!N44*'Staff Hours'!$C44</f>
        <v>0</v>
      </c>
      <c r="O45" s="194">
        <f>'Staff Hours'!O44*'Staff Hours'!$C44</f>
        <v>0</v>
      </c>
      <c r="P45" s="194">
        <f>'Staff Hours'!P44*'Staff Hours'!$C44</f>
        <v>0</v>
      </c>
      <c r="Q45" s="194">
        <f>'Staff Hours'!Q44*'Staff Hours'!$C44</f>
        <v>0</v>
      </c>
      <c r="R45" s="194">
        <f>'Staff Hours'!R44*'Staff Hours'!$C44</f>
        <v>0</v>
      </c>
      <c r="S45" s="194">
        <f>'Staff Hours'!S44*'Staff Hours'!$C44</f>
        <v>0</v>
      </c>
      <c r="T45" s="194">
        <f>'Staff Hours'!T44*'Staff Hours'!$C44</f>
        <v>0</v>
      </c>
      <c r="U45" s="194">
        <f>'Staff Hours'!U44*'Staff Hours'!$C44</f>
        <v>0</v>
      </c>
      <c r="V45" s="194">
        <f>'Staff Hours'!V44*'Staff Hours'!$C44</f>
        <v>0</v>
      </c>
      <c r="W45" s="194">
        <f>'Staff Hours'!W44*'Staff Hours'!$C44</f>
        <v>0</v>
      </c>
      <c r="X45" s="194">
        <f>'Staff Hours'!X44*'Staff Hours'!$C44</f>
        <v>0</v>
      </c>
      <c r="Y45" s="194">
        <f>'Staff Hours'!Y44*'Staff Hours'!$C44</f>
        <v>0</v>
      </c>
      <c r="Z45" s="194">
        <f>'Staff Hours'!Z44*'Staff Hours'!$C44</f>
        <v>0</v>
      </c>
      <c r="AA45" s="194">
        <f>'Staff Hours'!AA44*'Staff Hours'!$C44</f>
        <v>0</v>
      </c>
      <c r="AB45" s="194">
        <f>'Staff Hours'!AB44*'Staff Hours'!$C44</f>
        <v>0</v>
      </c>
      <c r="AC45" s="194">
        <f>'Staff Hours'!AR44*'Staff Hours'!$C44</f>
        <v>0</v>
      </c>
      <c r="AD45" s="195">
        <f>'Staff Hours'!AS44</f>
        <v>0</v>
      </c>
      <c r="AE45" s="196">
        <f t="shared" si="4"/>
        <v>0</v>
      </c>
    </row>
    <row r="46" spans="1:31" x14ac:dyDescent="0.25">
      <c r="A46" s="62">
        <f>'Staff Hours'!A45</f>
        <v>0</v>
      </c>
      <c r="B46" s="49" t="str">
        <f>'Staff Hours'!B45</f>
        <v>Proj. Supt. 1</v>
      </c>
      <c r="C46" s="181">
        <f>'Staff Hours'!C45</f>
        <v>0</v>
      </c>
      <c r="D46" s="49"/>
      <c r="E46" s="194">
        <f>'Staff Hours'!E45*'Staff Hours'!$C45</f>
        <v>0</v>
      </c>
      <c r="F46" s="194">
        <f>'Staff Hours'!F45*'Staff Hours'!$C45</f>
        <v>0</v>
      </c>
      <c r="G46" s="194">
        <f>'Staff Hours'!G45*'Staff Hours'!$C45</f>
        <v>0</v>
      </c>
      <c r="H46" s="194">
        <f>'Staff Hours'!H45*'Staff Hours'!$C45</f>
        <v>0</v>
      </c>
      <c r="I46" s="194">
        <f>'Staff Hours'!I45*'Staff Hours'!$C45</f>
        <v>0</v>
      </c>
      <c r="J46" s="194">
        <f>'Staff Hours'!J45*'Staff Hours'!$C45</f>
        <v>0</v>
      </c>
      <c r="K46" s="194">
        <f>'Staff Hours'!K45*'Staff Hours'!$C45</f>
        <v>0</v>
      </c>
      <c r="L46" s="194">
        <f>'Staff Hours'!L45*'Staff Hours'!$C45</f>
        <v>0</v>
      </c>
      <c r="M46" s="194">
        <f>'Staff Hours'!M45*'Staff Hours'!$C45</f>
        <v>0</v>
      </c>
      <c r="N46" s="194">
        <f>'Staff Hours'!N45*'Staff Hours'!$C45</f>
        <v>0</v>
      </c>
      <c r="O46" s="194">
        <f>'Staff Hours'!O45*'Staff Hours'!$C45</f>
        <v>0</v>
      </c>
      <c r="P46" s="194">
        <f>'Staff Hours'!P45*'Staff Hours'!$C45</f>
        <v>0</v>
      </c>
      <c r="Q46" s="194">
        <f>'Staff Hours'!Q45*'Staff Hours'!$C45</f>
        <v>0</v>
      </c>
      <c r="R46" s="194">
        <f>'Staff Hours'!R45*'Staff Hours'!$C45</f>
        <v>0</v>
      </c>
      <c r="S46" s="194">
        <f>'Staff Hours'!S45*'Staff Hours'!$C45</f>
        <v>0</v>
      </c>
      <c r="T46" s="194">
        <f>'Staff Hours'!T45*'Staff Hours'!$C45</f>
        <v>0</v>
      </c>
      <c r="U46" s="194">
        <f>'Staff Hours'!U45*'Staff Hours'!$C45</f>
        <v>0</v>
      </c>
      <c r="V46" s="194">
        <f>'Staff Hours'!V45*'Staff Hours'!$C45</f>
        <v>0</v>
      </c>
      <c r="W46" s="194">
        <f>'Staff Hours'!W45*'Staff Hours'!$C45</f>
        <v>0</v>
      </c>
      <c r="X46" s="194">
        <f>'Staff Hours'!X45*'Staff Hours'!$C45</f>
        <v>0</v>
      </c>
      <c r="Y46" s="194">
        <f>'Staff Hours'!Y45*'Staff Hours'!$C45</f>
        <v>0</v>
      </c>
      <c r="Z46" s="194">
        <f>'Staff Hours'!Z45*'Staff Hours'!$C45</f>
        <v>0</v>
      </c>
      <c r="AA46" s="194">
        <f>'Staff Hours'!AA45*'Staff Hours'!$C45</f>
        <v>0</v>
      </c>
      <c r="AB46" s="194">
        <f>'Staff Hours'!AB45*'Staff Hours'!$C45</f>
        <v>0</v>
      </c>
      <c r="AC46" s="194">
        <f>'Staff Hours'!AR45*'Staff Hours'!$C45</f>
        <v>0</v>
      </c>
      <c r="AD46" s="195">
        <f>'Staff Hours'!AS45</f>
        <v>0</v>
      </c>
      <c r="AE46" s="196">
        <f t="shared" si="4"/>
        <v>0</v>
      </c>
    </row>
    <row r="47" spans="1:31" x14ac:dyDescent="0.25">
      <c r="A47" s="62">
        <f>'Staff Hours'!A46</f>
        <v>0</v>
      </c>
      <c r="B47" s="49" t="str">
        <f>'Staff Hours'!B46</f>
        <v>Proj. Supt. 2</v>
      </c>
      <c r="C47" s="181">
        <f>'Staff Hours'!C46</f>
        <v>0</v>
      </c>
      <c r="D47" s="49"/>
      <c r="E47" s="194">
        <f>'Staff Hours'!E46*'Staff Hours'!$C46</f>
        <v>0</v>
      </c>
      <c r="F47" s="194">
        <f>'Staff Hours'!F46*'Staff Hours'!$C46</f>
        <v>0</v>
      </c>
      <c r="G47" s="194">
        <f>'Staff Hours'!G46*'Staff Hours'!$C46</f>
        <v>0</v>
      </c>
      <c r="H47" s="194">
        <f>'Staff Hours'!H46*'Staff Hours'!$C46</f>
        <v>0</v>
      </c>
      <c r="I47" s="194">
        <f>'Staff Hours'!I46*'Staff Hours'!$C46</f>
        <v>0</v>
      </c>
      <c r="J47" s="194">
        <f>'Staff Hours'!J46*'Staff Hours'!$C46</f>
        <v>0</v>
      </c>
      <c r="K47" s="194">
        <f>'Staff Hours'!K46*'Staff Hours'!$C46</f>
        <v>0</v>
      </c>
      <c r="L47" s="194">
        <f>'Staff Hours'!L46*'Staff Hours'!$C46</f>
        <v>0</v>
      </c>
      <c r="M47" s="194">
        <f>'Staff Hours'!M46*'Staff Hours'!$C46</f>
        <v>0</v>
      </c>
      <c r="N47" s="194">
        <f>'Staff Hours'!N46*'Staff Hours'!$C46</f>
        <v>0</v>
      </c>
      <c r="O47" s="194">
        <f>'Staff Hours'!O46*'Staff Hours'!$C46</f>
        <v>0</v>
      </c>
      <c r="P47" s="194">
        <f>'Staff Hours'!P46*'Staff Hours'!$C46</f>
        <v>0</v>
      </c>
      <c r="Q47" s="194">
        <f>'Staff Hours'!Q46*'Staff Hours'!$C46</f>
        <v>0</v>
      </c>
      <c r="R47" s="194">
        <f>'Staff Hours'!R46*'Staff Hours'!$C46</f>
        <v>0</v>
      </c>
      <c r="S47" s="194">
        <f>'Staff Hours'!S46*'Staff Hours'!$C46</f>
        <v>0</v>
      </c>
      <c r="T47" s="194">
        <f>'Staff Hours'!T46*'Staff Hours'!$C46</f>
        <v>0</v>
      </c>
      <c r="U47" s="194">
        <f>'Staff Hours'!U46*'Staff Hours'!$C46</f>
        <v>0</v>
      </c>
      <c r="V47" s="194">
        <f>'Staff Hours'!V46*'Staff Hours'!$C46</f>
        <v>0</v>
      </c>
      <c r="W47" s="194">
        <f>'Staff Hours'!W46*'Staff Hours'!$C46</f>
        <v>0</v>
      </c>
      <c r="X47" s="194">
        <f>'Staff Hours'!X46*'Staff Hours'!$C46</f>
        <v>0</v>
      </c>
      <c r="Y47" s="194">
        <f>'Staff Hours'!Y46*'Staff Hours'!$C46</f>
        <v>0</v>
      </c>
      <c r="Z47" s="194">
        <f>'Staff Hours'!Z46*'Staff Hours'!$C46</f>
        <v>0</v>
      </c>
      <c r="AA47" s="194">
        <f>'Staff Hours'!AA46*'Staff Hours'!$C46</f>
        <v>0</v>
      </c>
      <c r="AB47" s="194">
        <f>'Staff Hours'!AB46*'Staff Hours'!$C46</f>
        <v>0</v>
      </c>
      <c r="AC47" s="194">
        <f>'Staff Hours'!AR46*'Staff Hours'!$C46</f>
        <v>0</v>
      </c>
      <c r="AD47" s="195">
        <f>'Staff Hours'!AS46</f>
        <v>0</v>
      </c>
      <c r="AE47" s="196">
        <f t="shared" si="4"/>
        <v>0</v>
      </c>
    </row>
    <row r="48" spans="1:31" x14ac:dyDescent="0.25">
      <c r="A48" s="62">
        <f>'Staff Hours'!A47</f>
        <v>0</v>
      </c>
      <c r="B48" s="49" t="str">
        <f>'Staff Hours'!B47</f>
        <v>Proj. Supt. 3</v>
      </c>
      <c r="C48" s="181">
        <f>'Staff Hours'!C47</f>
        <v>0</v>
      </c>
      <c r="D48" s="49"/>
      <c r="E48" s="194">
        <f>'Staff Hours'!E47*'Staff Hours'!$C47</f>
        <v>0</v>
      </c>
      <c r="F48" s="194">
        <f>'Staff Hours'!F47*'Staff Hours'!$C47</f>
        <v>0</v>
      </c>
      <c r="G48" s="194">
        <f>'Staff Hours'!G47*'Staff Hours'!$C47</f>
        <v>0</v>
      </c>
      <c r="H48" s="194">
        <f>'Staff Hours'!H47*'Staff Hours'!$C47</f>
        <v>0</v>
      </c>
      <c r="I48" s="194">
        <f>'Staff Hours'!I47*'Staff Hours'!$C47</f>
        <v>0</v>
      </c>
      <c r="J48" s="194">
        <f>'Staff Hours'!J47*'Staff Hours'!$C47</f>
        <v>0</v>
      </c>
      <c r="K48" s="194">
        <f>'Staff Hours'!K47*'Staff Hours'!$C47</f>
        <v>0</v>
      </c>
      <c r="L48" s="194">
        <f>'Staff Hours'!L47*'Staff Hours'!$C47</f>
        <v>0</v>
      </c>
      <c r="M48" s="194">
        <f>'Staff Hours'!M47*'Staff Hours'!$C47</f>
        <v>0</v>
      </c>
      <c r="N48" s="194">
        <f>'Staff Hours'!N47*'Staff Hours'!$C47</f>
        <v>0</v>
      </c>
      <c r="O48" s="194">
        <f>'Staff Hours'!O47*'Staff Hours'!$C47</f>
        <v>0</v>
      </c>
      <c r="P48" s="194">
        <f>'Staff Hours'!P47*'Staff Hours'!$C47</f>
        <v>0</v>
      </c>
      <c r="Q48" s="194">
        <f>'Staff Hours'!Q47*'Staff Hours'!$C47</f>
        <v>0</v>
      </c>
      <c r="R48" s="194">
        <f>'Staff Hours'!R47*'Staff Hours'!$C47</f>
        <v>0</v>
      </c>
      <c r="S48" s="194">
        <f>'Staff Hours'!S47*'Staff Hours'!$C47</f>
        <v>0</v>
      </c>
      <c r="T48" s="194">
        <f>'Staff Hours'!T47*'Staff Hours'!$C47</f>
        <v>0</v>
      </c>
      <c r="U48" s="194">
        <f>'Staff Hours'!U47*'Staff Hours'!$C47</f>
        <v>0</v>
      </c>
      <c r="V48" s="194">
        <f>'Staff Hours'!V47*'Staff Hours'!$C47</f>
        <v>0</v>
      </c>
      <c r="W48" s="194">
        <f>'Staff Hours'!W47*'Staff Hours'!$C47</f>
        <v>0</v>
      </c>
      <c r="X48" s="194">
        <f>'Staff Hours'!X47*'Staff Hours'!$C47</f>
        <v>0</v>
      </c>
      <c r="Y48" s="194">
        <f>'Staff Hours'!Y47*'Staff Hours'!$C47</f>
        <v>0</v>
      </c>
      <c r="Z48" s="194">
        <f>'Staff Hours'!Z47*'Staff Hours'!$C47</f>
        <v>0</v>
      </c>
      <c r="AA48" s="194">
        <f>'Staff Hours'!AA47*'Staff Hours'!$C47</f>
        <v>0</v>
      </c>
      <c r="AB48" s="194">
        <f>'Staff Hours'!AB47*'Staff Hours'!$C47</f>
        <v>0</v>
      </c>
      <c r="AC48" s="194">
        <f>'Staff Hours'!AR47*'Staff Hours'!$C47</f>
        <v>0</v>
      </c>
      <c r="AD48" s="195">
        <f>'Staff Hours'!AS47</f>
        <v>0</v>
      </c>
      <c r="AE48" s="196">
        <f t="shared" si="4"/>
        <v>0</v>
      </c>
    </row>
    <row r="49" spans="1:32" x14ac:dyDescent="0.25">
      <c r="A49" s="62">
        <f>'Staff Hours'!A48</f>
        <v>0</v>
      </c>
      <c r="B49" s="49" t="str">
        <f>'Staff Hours'!B48</f>
        <v>Proj. Supt. 4</v>
      </c>
      <c r="C49" s="181">
        <f>'Staff Hours'!C48</f>
        <v>0</v>
      </c>
      <c r="D49" s="49"/>
      <c r="E49" s="194">
        <f>'Staff Hours'!E48*'Staff Hours'!$C48</f>
        <v>0</v>
      </c>
      <c r="F49" s="194">
        <f>'Staff Hours'!F48*'Staff Hours'!$C48</f>
        <v>0</v>
      </c>
      <c r="G49" s="194">
        <f>'Staff Hours'!G48*'Staff Hours'!$C48</f>
        <v>0</v>
      </c>
      <c r="H49" s="194">
        <f>'Staff Hours'!H48*'Staff Hours'!$C48</f>
        <v>0</v>
      </c>
      <c r="I49" s="194">
        <f>'Staff Hours'!I48*'Staff Hours'!$C48</f>
        <v>0</v>
      </c>
      <c r="J49" s="194">
        <f>'Staff Hours'!J48*'Staff Hours'!$C48</f>
        <v>0</v>
      </c>
      <c r="K49" s="194">
        <f>'Staff Hours'!K48*'Staff Hours'!$C48</f>
        <v>0</v>
      </c>
      <c r="L49" s="194">
        <f>'Staff Hours'!L48*'Staff Hours'!$C48</f>
        <v>0</v>
      </c>
      <c r="M49" s="194">
        <f>'Staff Hours'!M48*'Staff Hours'!$C48</f>
        <v>0</v>
      </c>
      <c r="N49" s="194">
        <f>'Staff Hours'!N48*'Staff Hours'!$C48</f>
        <v>0</v>
      </c>
      <c r="O49" s="194">
        <f>'Staff Hours'!O48*'Staff Hours'!$C48</f>
        <v>0</v>
      </c>
      <c r="P49" s="194">
        <f>'Staff Hours'!P48*'Staff Hours'!$C48</f>
        <v>0</v>
      </c>
      <c r="Q49" s="194">
        <f>'Staff Hours'!Q48*'Staff Hours'!$C48</f>
        <v>0</v>
      </c>
      <c r="R49" s="194">
        <f>'Staff Hours'!R48*'Staff Hours'!$C48</f>
        <v>0</v>
      </c>
      <c r="S49" s="194">
        <f>'Staff Hours'!S48*'Staff Hours'!$C48</f>
        <v>0</v>
      </c>
      <c r="T49" s="194">
        <f>'Staff Hours'!T48*'Staff Hours'!$C48</f>
        <v>0</v>
      </c>
      <c r="U49" s="194">
        <f>'Staff Hours'!U48*'Staff Hours'!$C48</f>
        <v>0</v>
      </c>
      <c r="V49" s="194">
        <f>'Staff Hours'!V48*'Staff Hours'!$C48</f>
        <v>0</v>
      </c>
      <c r="W49" s="194">
        <f>'Staff Hours'!W48*'Staff Hours'!$C48</f>
        <v>0</v>
      </c>
      <c r="X49" s="194">
        <f>'Staff Hours'!X48*'Staff Hours'!$C48</f>
        <v>0</v>
      </c>
      <c r="Y49" s="194">
        <f>'Staff Hours'!Y48*'Staff Hours'!$C48</f>
        <v>0</v>
      </c>
      <c r="Z49" s="194">
        <f>'Staff Hours'!Z48*'Staff Hours'!$C48</f>
        <v>0</v>
      </c>
      <c r="AA49" s="194">
        <f>'Staff Hours'!AA48*'Staff Hours'!$C48</f>
        <v>0</v>
      </c>
      <c r="AB49" s="194">
        <f>'Staff Hours'!AB48*'Staff Hours'!$C48</f>
        <v>0</v>
      </c>
      <c r="AC49" s="194">
        <f>'Staff Hours'!AR48*'Staff Hours'!$C48</f>
        <v>0</v>
      </c>
      <c r="AD49" s="195">
        <f>'Staff Hours'!AS48</f>
        <v>0</v>
      </c>
      <c r="AE49" s="196">
        <f t="shared" si="4"/>
        <v>0</v>
      </c>
    </row>
    <row r="50" spans="1:32" x14ac:dyDescent="0.25">
      <c r="A50" s="62">
        <f>'Staff Hours'!A49</f>
        <v>0</v>
      </c>
      <c r="B50" s="49" t="str">
        <f>'Staff Hours'!B49</f>
        <v>Accountant</v>
      </c>
      <c r="C50" s="181">
        <f>'Staff Hours'!C49</f>
        <v>0</v>
      </c>
      <c r="D50" s="49"/>
      <c r="E50" s="194">
        <f>'Staff Hours'!E49*'Staff Hours'!$C49</f>
        <v>0</v>
      </c>
      <c r="F50" s="194">
        <f>'Staff Hours'!F49*'Staff Hours'!$C49</f>
        <v>0</v>
      </c>
      <c r="G50" s="194">
        <f>'Staff Hours'!G49*'Staff Hours'!$C49</f>
        <v>0</v>
      </c>
      <c r="H50" s="194">
        <f>'Staff Hours'!H49*'Staff Hours'!$C49</f>
        <v>0</v>
      </c>
      <c r="I50" s="194">
        <f>'Staff Hours'!I49*'Staff Hours'!$C49</f>
        <v>0</v>
      </c>
      <c r="J50" s="194">
        <f>'Staff Hours'!J49*'Staff Hours'!$C49</f>
        <v>0</v>
      </c>
      <c r="K50" s="194">
        <f>'Staff Hours'!K49*'Staff Hours'!$C49</f>
        <v>0</v>
      </c>
      <c r="L50" s="194">
        <f>'Staff Hours'!L49*'Staff Hours'!$C49</f>
        <v>0</v>
      </c>
      <c r="M50" s="194">
        <f>'Staff Hours'!M49*'Staff Hours'!$C49</f>
        <v>0</v>
      </c>
      <c r="N50" s="194">
        <f>'Staff Hours'!N49*'Staff Hours'!$C49</f>
        <v>0</v>
      </c>
      <c r="O50" s="194">
        <f>'Staff Hours'!O49*'Staff Hours'!$C49</f>
        <v>0</v>
      </c>
      <c r="P50" s="194">
        <f>'Staff Hours'!P49*'Staff Hours'!$C49</f>
        <v>0</v>
      </c>
      <c r="Q50" s="194">
        <f>'Staff Hours'!Q49*'Staff Hours'!$C49</f>
        <v>0</v>
      </c>
      <c r="R50" s="194">
        <f>'Staff Hours'!R49*'Staff Hours'!$C49</f>
        <v>0</v>
      </c>
      <c r="S50" s="194">
        <f>'Staff Hours'!S49*'Staff Hours'!$C49</f>
        <v>0</v>
      </c>
      <c r="T50" s="194">
        <f>'Staff Hours'!T49*'Staff Hours'!$C49</f>
        <v>0</v>
      </c>
      <c r="U50" s="194">
        <f>'Staff Hours'!U49*'Staff Hours'!$C49</f>
        <v>0</v>
      </c>
      <c r="V50" s="194">
        <f>'Staff Hours'!V49*'Staff Hours'!$C49</f>
        <v>0</v>
      </c>
      <c r="W50" s="194">
        <f>'Staff Hours'!W49*'Staff Hours'!$C49</f>
        <v>0</v>
      </c>
      <c r="X50" s="194">
        <f>'Staff Hours'!X49*'Staff Hours'!$C49</f>
        <v>0</v>
      </c>
      <c r="Y50" s="194">
        <f>'Staff Hours'!Y49*'Staff Hours'!$C49</f>
        <v>0</v>
      </c>
      <c r="Z50" s="194">
        <f>'Staff Hours'!Z49*'Staff Hours'!$C49</f>
        <v>0</v>
      </c>
      <c r="AA50" s="194">
        <f>'Staff Hours'!AA49*'Staff Hours'!$C49</f>
        <v>0</v>
      </c>
      <c r="AB50" s="194">
        <f>'Staff Hours'!AB49*'Staff Hours'!$C49</f>
        <v>0</v>
      </c>
      <c r="AC50" s="194">
        <f>'Staff Hours'!AR49*'Staff Hours'!$C49</f>
        <v>0</v>
      </c>
      <c r="AD50" s="195">
        <f>'Staff Hours'!AS49</f>
        <v>0</v>
      </c>
      <c r="AE50" s="196">
        <f t="shared" si="4"/>
        <v>0</v>
      </c>
    </row>
    <row r="51" spans="1:32" x14ac:dyDescent="0.25">
      <c r="A51" s="62">
        <f>'Staff Hours'!A50</f>
        <v>0</v>
      </c>
      <c r="B51" s="49" t="str">
        <f>'Staff Hours'!B50</f>
        <v>Admin. Asst.</v>
      </c>
      <c r="C51" s="181">
        <f>'Staff Hours'!C50</f>
        <v>0</v>
      </c>
      <c r="D51" s="49"/>
      <c r="E51" s="194">
        <f>'Staff Hours'!E50*'Staff Hours'!$C50</f>
        <v>0</v>
      </c>
      <c r="F51" s="194">
        <f>'Staff Hours'!F50*'Staff Hours'!$C50</f>
        <v>0</v>
      </c>
      <c r="G51" s="194">
        <f>'Staff Hours'!G50*'Staff Hours'!$C50</f>
        <v>0</v>
      </c>
      <c r="H51" s="194">
        <f>'Staff Hours'!H50*'Staff Hours'!$C50</f>
        <v>0</v>
      </c>
      <c r="I51" s="194">
        <f>'Staff Hours'!I50*'Staff Hours'!$C50</f>
        <v>0</v>
      </c>
      <c r="J51" s="194">
        <f>'Staff Hours'!J50*'Staff Hours'!$C50</f>
        <v>0</v>
      </c>
      <c r="K51" s="194">
        <f>'Staff Hours'!K50*'Staff Hours'!$C50</f>
        <v>0</v>
      </c>
      <c r="L51" s="194">
        <f>'Staff Hours'!L50*'Staff Hours'!$C50</f>
        <v>0</v>
      </c>
      <c r="M51" s="194">
        <f>'Staff Hours'!M50*'Staff Hours'!$C50</f>
        <v>0</v>
      </c>
      <c r="N51" s="194">
        <f>'Staff Hours'!N50*'Staff Hours'!$C50</f>
        <v>0</v>
      </c>
      <c r="O51" s="194">
        <f>'Staff Hours'!O50*'Staff Hours'!$C50</f>
        <v>0</v>
      </c>
      <c r="P51" s="194">
        <f>'Staff Hours'!P50*'Staff Hours'!$C50</f>
        <v>0</v>
      </c>
      <c r="Q51" s="194">
        <f>'Staff Hours'!Q50*'Staff Hours'!$C50</f>
        <v>0</v>
      </c>
      <c r="R51" s="194">
        <f>'Staff Hours'!R50*'Staff Hours'!$C50</f>
        <v>0</v>
      </c>
      <c r="S51" s="194">
        <f>'Staff Hours'!S50*'Staff Hours'!$C50</f>
        <v>0</v>
      </c>
      <c r="T51" s="194">
        <f>'Staff Hours'!T50*'Staff Hours'!$C50</f>
        <v>0</v>
      </c>
      <c r="U51" s="194">
        <f>'Staff Hours'!U50*'Staff Hours'!$C50</f>
        <v>0</v>
      </c>
      <c r="V51" s="194">
        <f>'Staff Hours'!V50*'Staff Hours'!$C50</f>
        <v>0</v>
      </c>
      <c r="W51" s="194">
        <f>'Staff Hours'!W50*'Staff Hours'!$C50</f>
        <v>0</v>
      </c>
      <c r="X51" s="194">
        <f>'Staff Hours'!X50*'Staff Hours'!$C50</f>
        <v>0</v>
      </c>
      <c r="Y51" s="194">
        <f>'Staff Hours'!Y50*'Staff Hours'!$C50</f>
        <v>0</v>
      </c>
      <c r="Z51" s="194">
        <f>'Staff Hours'!Z50*'Staff Hours'!$C50</f>
        <v>0</v>
      </c>
      <c r="AA51" s="194">
        <f>'Staff Hours'!AA50*'Staff Hours'!$C50</f>
        <v>0</v>
      </c>
      <c r="AB51" s="194">
        <f>'Staff Hours'!AB50*'Staff Hours'!$C50</f>
        <v>0</v>
      </c>
      <c r="AC51" s="194">
        <f>'Staff Hours'!AR50*'Staff Hours'!$C50</f>
        <v>0</v>
      </c>
      <c r="AD51" s="195">
        <f>'Staff Hours'!AS50</f>
        <v>0</v>
      </c>
      <c r="AE51" s="196">
        <f t="shared" si="4"/>
        <v>0</v>
      </c>
    </row>
    <row r="52" spans="1:32" x14ac:dyDescent="0.25">
      <c r="A52" s="62">
        <f>'Staff Hours'!A51</f>
        <v>0</v>
      </c>
      <c r="B52" s="49" t="str">
        <f>'Staff Hours'!B51</f>
        <v>Expeditor</v>
      </c>
      <c r="C52" s="181">
        <f>'Staff Hours'!C51</f>
        <v>0</v>
      </c>
      <c r="D52" s="49"/>
      <c r="E52" s="194">
        <f>'Staff Hours'!E51*'Staff Hours'!$C51</f>
        <v>0</v>
      </c>
      <c r="F52" s="194">
        <f>'Staff Hours'!F51*'Staff Hours'!$C51</f>
        <v>0</v>
      </c>
      <c r="G52" s="194">
        <f>'Staff Hours'!G51*'Staff Hours'!$C51</f>
        <v>0</v>
      </c>
      <c r="H52" s="194">
        <f>'Staff Hours'!H51*'Staff Hours'!$C51</f>
        <v>0</v>
      </c>
      <c r="I52" s="194">
        <f>'Staff Hours'!I51*'Staff Hours'!$C51</f>
        <v>0</v>
      </c>
      <c r="J52" s="194">
        <f>'Staff Hours'!J51*'Staff Hours'!$C51</f>
        <v>0</v>
      </c>
      <c r="K52" s="194">
        <f>'Staff Hours'!K51*'Staff Hours'!$C51</f>
        <v>0</v>
      </c>
      <c r="L52" s="194">
        <f>'Staff Hours'!L51*'Staff Hours'!$C51</f>
        <v>0</v>
      </c>
      <c r="M52" s="194">
        <f>'Staff Hours'!M51*'Staff Hours'!$C51</f>
        <v>0</v>
      </c>
      <c r="N52" s="194">
        <f>'Staff Hours'!N51*'Staff Hours'!$C51</f>
        <v>0</v>
      </c>
      <c r="O52" s="194">
        <f>'Staff Hours'!O51*'Staff Hours'!$C51</f>
        <v>0</v>
      </c>
      <c r="P52" s="194">
        <f>'Staff Hours'!P51*'Staff Hours'!$C51</f>
        <v>0</v>
      </c>
      <c r="Q52" s="194">
        <f>'Staff Hours'!Q51*'Staff Hours'!$C51</f>
        <v>0</v>
      </c>
      <c r="R52" s="194">
        <f>'Staff Hours'!R51*'Staff Hours'!$C51</f>
        <v>0</v>
      </c>
      <c r="S52" s="194">
        <f>'Staff Hours'!S51*'Staff Hours'!$C51</f>
        <v>0</v>
      </c>
      <c r="T52" s="194">
        <f>'Staff Hours'!T51*'Staff Hours'!$C51</f>
        <v>0</v>
      </c>
      <c r="U52" s="194">
        <f>'Staff Hours'!U51*'Staff Hours'!$C51</f>
        <v>0</v>
      </c>
      <c r="V52" s="194">
        <f>'Staff Hours'!V51*'Staff Hours'!$C51</f>
        <v>0</v>
      </c>
      <c r="W52" s="194">
        <f>'Staff Hours'!W51*'Staff Hours'!$C51</f>
        <v>0</v>
      </c>
      <c r="X52" s="194">
        <f>'Staff Hours'!X51*'Staff Hours'!$C51</f>
        <v>0</v>
      </c>
      <c r="Y52" s="194">
        <f>'Staff Hours'!Y51*'Staff Hours'!$C51</f>
        <v>0</v>
      </c>
      <c r="Z52" s="194">
        <f>'Staff Hours'!Z51*'Staff Hours'!$C51</f>
        <v>0</v>
      </c>
      <c r="AA52" s="194">
        <f>'Staff Hours'!AA51*'Staff Hours'!$C51</f>
        <v>0</v>
      </c>
      <c r="AB52" s="194">
        <f>'Staff Hours'!AB51*'Staff Hours'!$C51</f>
        <v>0</v>
      </c>
      <c r="AC52" s="194">
        <f>'Staff Hours'!AR51*'Staff Hours'!$C51</f>
        <v>0</v>
      </c>
      <c r="AD52" s="195">
        <f>'Staff Hours'!AS51</f>
        <v>0</v>
      </c>
      <c r="AE52" s="196">
        <f t="shared" si="4"/>
        <v>0</v>
      </c>
    </row>
    <row r="53" spans="1:32" x14ac:dyDescent="0.25">
      <c r="A53" s="62">
        <f>'Staff Hours'!A52</f>
        <v>0</v>
      </c>
      <c r="B53" s="49">
        <f>'Staff Hours'!B52</f>
        <v>0</v>
      </c>
      <c r="C53" s="181">
        <f>'Staff Hours'!C52</f>
        <v>0</v>
      </c>
      <c r="D53" s="49"/>
      <c r="E53" s="194">
        <f>'Staff Hours'!E52*'Staff Hours'!$C52</f>
        <v>0</v>
      </c>
      <c r="F53" s="194">
        <f>'Staff Hours'!F52*'Staff Hours'!$C52</f>
        <v>0</v>
      </c>
      <c r="G53" s="194">
        <f>'Staff Hours'!G52*'Staff Hours'!$C52</f>
        <v>0</v>
      </c>
      <c r="H53" s="194">
        <f>'Staff Hours'!H52*'Staff Hours'!$C52</f>
        <v>0</v>
      </c>
      <c r="I53" s="194">
        <f>'Staff Hours'!I52*'Staff Hours'!$C52</f>
        <v>0</v>
      </c>
      <c r="J53" s="194">
        <f>'Staff Hours'!J52*'Staff Hours'!$C52</f>
        <v>0</v>
      </c>
      <c r="K53" s="194">
        <f>'Staff Hours'!K52*'Staff Hours'!$C52</f>
        <v>0</v>
      </c>
      <c r="L53" s="194">
        <f>'Staff Hours'!L52*'Staff Hours'!$C52</f>
        <v>0</v>
      </c>
      <c r="M53" s="194">
        <f>'Staff Hours'!M52*'Staff Hours'!$C52</f>
        <v>0</v>
      </c>
      <c r="N53" s="194">
        <f>'Staff Hours'!N52*'Staff Hours'!$C52</f>
        <v>0</v>
      </c>
      <c r="O53" s="194">
        <f>'Staff Hours'!O52*'Staff Hours'!$C52</f>
        <v>0</v>
      </c>
      <c r="P53" s="194">
        <f>'Staff Hours'!P52*'Staff Hours'!$C52</f>
        <v>0</v>
      </c>
      <c r="Q53" s="194">
        <f>'Staff Hours'!Q52*'Staff Hours'!$C52</f>
        <v>0</v>
      </c>
      <c r="R53" s="194">
        <f>'Staff Hours'!R52*'Staff Hours'!$C52</f>
        <v>0</v>
      </c>
      <c r="S53" s="194">
        <f>'Staff Hours'!S52*'Staff Hours'!$C52</f>
        <v>0</v>
      </c>
      <c r="T53" s="194">
        <f>'Staff Hours'!T52*'Staff Hours'!$C52</f>
        <v>0</v>
      </c>
      <c r="U53" s="194">
        <f>'Staff Hours'!U52*'Staff Hours'!$C52</f>
        <v>0</v>
      </c>
      <c r="V53" s="194">
        <f>'Staff Hours'!V52*'Staff Hours'!$C52</f>
        <v>0</v>
      </c>
      <c r="W53" s="194">
        <f>'Staff Hours'!W52*'Staff Hours'!$C52</f>
        <v>0</v>
      </c>
      <c r="X53" s="194">
        <f>'Staff Hours'!X52*'Staff Hours'!$C52</f>
        <v>0</v>
      </c>
      <c r="Y53" s="194">
        <f>'Staff Hours'!Y52*'Staff Hours'!$C52</f>
        <v>0</v>
      </c>
      <c r="Z53" s="194">
        <f>'Staff Hours'!Z52*'Staff Hours'!$C52</f>
        <v>0</v>
      </c>
      <c r="AA53" s="194">
        <f>'Staff Hours'!AA52*'Staff Hours'!$C52</f>
        <v>0</v>
      </c>
      <c r="AB53" s="194">
        <f>'Staff Hours'!AB52*'Staff Hours'!$C52</f>
        <v>0</v>
      </c>
      <c r="AC53" s="194">
        <f>'Staff Hours'!AR52*'Staff Hours'!$C52</f>
        <v>0</v>
      </c>
      <c r="AD53" s="195">
        <f>'Staff Hours'!AS52</f>
        <v>0</v>
      </c>
      <c r="AE53" s="196">
        <f t="shared" si="4"/>
        <v>0</v>
      </c>
    </row>
    <row r="54" spans="1:32" x14ac:dyDescent="0.25">
      <c r="A54" s="62">
        <f>'Staff Hours'!A53</f>
        <v>0</v>
      </c>
      <c r="B54" s="49">
        <f>'Staff Hours'!B53</f>
        <v>0</v>
      </c>
      <c r="C54" s="181">
        <f>'Staff Hours'!C53</f>
        <v>0</v>
      </c>
      <c r="D54" s="49"/>
      <c r="E54" s="194">
        <f>'Staff Hours'!E53*'Staff Hours'!$C53</f>
        <v>0</v>
      </c>
      <c r="F54" s="194">
        <f>'Staff Hours'!F53*'Staff Hours'!$C53</f>
        <v>0</v>
      </c>
      <c r="G54" s="194">
        <f>'Staff Hours'!G53*'Staff Hours'!$C53</f>
        <v>0</v>
      </c>
      <c r="H54" s="194">
        <f>'Staff Hours'!H53*'Staff Hours'!$C53</f>
        <v>0</v>
      </c>
      <c r="I54" s="194">
        <f>'Staff Hours'!I53*'Staff Hours'!$C53</f>
        <v>0</v>
      </c>
      <c r="J54" s="194">
        <f>'Staff Hours'!J53*'Staff Hours'!$C53</f>
        <v>0</v>
      </c>
      <c r="K54" s="194">
        <f>'Staff Hours'!K53*'Staff Hours'!$C53</f>
        <v>0</v>
      </c>
      <c r="L54" s="194">
        <f>'Staff Hours'!L53*'Staff Hours'!$C53</f>
        <v>0</v>
      </c>
      <c r="M54" s="194">
        <f>'Staff Hours'!M53*'Staff Hours'!$C53</f>
        <v>0</v>
      </c>
      <c r="N54" s="194">
        <f>'Staff Hours'!N53*'Staff Hours'!$C53</f>
        <v>0</v>
      </c>
      <c r="O54" s="194">
        <f>'Staff Hours'!O53*'Staff Hours'!$C53</f>
        <v>0</v>
      </c>
      <c r="P54" s="194">
        <f>'Staff Hours'!P53*'Staff Hours'!$C53</f>
        <v>0</v>
      </c>
      <c r="Q54" s="194">
        <f>'Staff Hours'!Q53*'Staff Hours'!$C53</f>
        <v>0</v>
      </c>
      <c r="R54" s="194">
        <f>'Staff Hours'!R53*'Staff Hours'!$C53</f>
        <v>0</v>
      </c>
      <c r="S54" s="194">
        <f>'Staff Hours'!S53*'Staff Hours'!$C53</f>
        <v>0</v>
      </c>
      <c r="T54" s="194">
        <f>'Staff Hours'!T53*'Staff Hours'!$C53</f>
        <v>0</v>
      </c>
      <c r="U54" s="194">
        <f>'Staff Hours'!U53*'Staff Hours'!$C53</f>
        <v>0</v>
      </c>
      <c r="V54" s="194">
        <f>'Staff Hours'!V53*'Staff Hours'!$C53</f>
        <v>0</v>
      </c>
      <c r="W54" s="194">
        <f>'Staff Hours'!W53*'Staff Hours'!$C53</f>
        <v>0</v>
      </c>
      <c r="X54" s="194">
        <f>'Staff Hours'!X53*'Staff Hours'!$C53</f>
        <v>0</v>
      </c>
      <c r="Y54" s="194">
        <f>'Staff Hours'!Y53*'Staff Hours'!$C53</f>
        <v>0</v>
      </c>
      <c r="Z54" s="194">
        <f>'Staff Hours'!Z53*'Staff Hours'!$C53</f>
        <v>0</v>
      </c>
      <c r="AA54" s="194">
        <f>'Staff Hours'!AA53*'Staff Hours'!$C53</f>
        <v>0</v>
      </c>
      <c r="AB54" s="194">
        <f>'Staff Hours'!AB53*'Staff Hours'!$C53</f>
        <v>0</v>
      </c>
      <c r="AC54" s="194">
        <f>'Staff Hours'!AR53*'Staff Hours'!$C53</f>
        <v>0</v>
      </c>
      <c r="AD54" s="195">
        <f>'Staff Hours'!AS53</f>
        <v>0</v>
      </c>
      <c r="AE54" s="196">
        <f t="shared" si="4"/>
        <v>0</v>
      </c>
    </row>
    <row r="55" spans="1:32" x14ac:dyDescent="0.25">
      <c r="A55" s="62">
        <f>'Staff Hours'!A54</f>
        <v>0</v>
      </c>
      <c r="B55" s="49">
        <f>'Staff Hours'!B54</f>
        <v>0</v>
      </c>
      <c r="C55" s="181">
        <f>'Staff Hours'!C54</f>
        <v>0</v>
      </c>
      <c r="D55" s="49"/>
      <c r="E55" s="194">
        <f>'Staff Hours'!E54*'Staff Hours'!$C54</f>
        <v>0</v>
      </c>
      <c r="F55" s="194">
        <f>'Staff Hours'!F54*'Staff Hours'!$C54</f>
        <v>0</v>
      </c>
      <c r="G55" s="194">
        <f>'Staff Hours'!G54*'Staff Hours'!$C54</f>
        <v>0</v>
      </c>
      <c r="H55" s="194">
        <f>'Staff Hours'!H54*'Staff Hours'!$C54</f>
        <v>0</v>
      </c>
      <c r="I55" s="194">
        <f>'Staff Hours'!I54*'Staff Hours'!$C54</f>
        <v>0</v>
      </c>
      <c r="J55" s="194">
        <f>'Staff Hours'!J54*'Staff Hours'!$C54</f>
        <v>0</v>
      </c>
      <c r="K55" s="194">
        <f>'Staff Hours'!K54*'Staff Hours'!$C54</f>
        <v>0</v>
      </c>
      <c r="L55" s="194">
        <f>'Staff Hours'!L54*'Staff Hours'!$C54</f>
        <v>0</v>
      </c>
      <c r="M55" s="194">
        <f>'Staff Hours'!M54*'Staff Hours'!$C54</f>
        <v>0</v>
      </c>
      <c r="N55" s="194">
        <f>'Staff Hours'!N54*'Staff Hours'!$C54</f>
        <v>0</v>
      </c>
      <c r="O55" s="194">
        <f>'Staff Hours'!O54*'Staff Hours'!$C54</f>
        <v>0</v>
      </c>
      <c r="P55" s="194">
        <f>'Staff Hours'!P54*'Staff Hours'!$C54</f>
        <v>0</v>
      </c>
      <c r="Q55" s="194">
        <f>'Staff Hours'!Q54*'Staff Hours'!$C54</f>
        <v>0</v>
      </c>
      <c r="R55" s="194">
        <f>'Staff Hours'!R54*'Staff Hours'!$C54</f>
        <v>0</v>
      </c>
      <c r="S55" s="194">
        <f>'Staff Hours'!S54*'Staff Hours'!$C54</f>
        <v>0</v>
      </c>
      <c r="T55" s="194">
        <f>'Staff Hours'!T54*'Staff Hours'!$C54</f>
        <v>0</v>
      </c>
      <c r="U55" s="194">
        <f>'Staff Hours'!U54*'Staff Hours'!$C54</f>
        <v>0</v>
      </c>
      <c r="V55" s="194">
        <f>'Staff Hours'!V54*'Staff Hours'!$C54</f>
        <v>0</v>
      </c>
      <c r="W55" s="194">
        <f>'Staff Hours'!W54*'Staff Hours'!$C54</f>
        <v>0</v>
      </c>
      <c r="X55" s="194">
        <f>'Staff Hours'!X54*'Staff Hours'!$C54</f>
        <v>0</v>
      </c>
      <c r="Y55" s="194">
        <f>'Staff Hours'!Y54*'Staff Hours'!$C54</f>
        <v>0</v>
      </c>
      <c r="Z55" s="194">
        <f>'Staff Hours'!Z54*'Staff Hours'!$C54</f>
        <v>0</v>
      </c>
      <c r="AA55" s="194">
        <f>'Staff Hours'!AA54*'Staff Hours'!$C54</f>
        <v>0</v>
      </c>
      <c r="AB55" s="194">
        <f>'Staff Hours'!AB54*'Staff Hours'!$C54</f>
        <v>0</v>
      </c>
      <c r="AC55" s="194">
        <f>'Staff Hours'!AR54*'Staff Hours'!$C54</f>
        <v>0</v>
      </c>
      <c r="AD55" s="195">
        <f>'Staff Hours'!AS54</f>
        <v>0</v>
      </c>
      <c r="AE55" s="196">
        <f t="shared" si="4"/>
        <v>0</v>
      </c>
    </row>
    <row r="56" spans="1:32" x14ac:dyDescent="0.25">
      <c r="A56" s="62">
        <f>'Staff Hours'!A55</f>
        <v>0</v>
      </c>
      <c r="B56" s="49">
        <f>'Staff Hours'!B55</f>
        <v>0</v>
      </c>
      <c r="C56" s="181">
        <f>'Staff Hours'!C55</f>
        <v>0</v>
      </c>
      <c r="D56" s="49"/>
      <c r="E56" s="194">
        <f>'Staff Hours'!E55*'Staff Hours'!$C55</f>
        <v>0</v>
      </c>
      <c r="F56" s="194">
        <f>'Staff Hours'!F55*'Staff Hours'!$C55</f>
        <v>0</v>
      </c>
      <c r="G56" s="194">
        <f>'Staff Hours'!G55*'Staff Hours'!$C55</f>
        <v>0</v>
      </c>
      <c r="H56" s="194">
        <f>'Staff Hours'!H55*'Staff Hours'!$C55</f>
        <v>0</v>
      </c>
      <c r="I56" s="194">
        <f>'Staff Hours'!I55*'Staff Hours'!$C55</f>
        <v>0</v>
      </c>
      <c r="J56" s="194">
        <f>'Staff Hours'!J55*'Staff Hours'!$C55</f>
        <v>0</v>
      </c>
      <c r="K56" s="194">
        <f>'Staff Hours'!K55*'Staff Hours'!$C55</f>
        <v>0</v>
      </c>
      <c r="L56" s="194">
        <f>'Staff Hours'!L55*'Staff Hours'!$C55</f>
        <v>0</v>
      </c>
      <c r="M56" s="194">
        <f>'Staff Hours'!M55*'Staff Hours'!$C55</f>
        <v>0</v>
      </c>
      <c r="N56" s="194">
        <f>'Staff Hours'!N55*'Staff Hours'!$C55</f>
        <v>0</v>
      </c>
      <c r="O56" s="194">
        <f>'Staff Hours'!O55*'Staff Hours'!$C55</f>
        <v>0</v>
      </c>
      <c r="P56" s="194">
        <f>'Staff Hours'!P55*'Staff Hours'!$C55</f>
        <v>0</v>
      </c>
      <c r="Q56" s="194">
        <f>'Staff Hours'!Q55*'Staff Hours'!$C55</f>
        <v>0</v>
      </c>
      <c r="R56" s="194">
        <f>'Staff Hours'!R55*'Staff Hours'!$C55</f>
        <v>0</v>
      </c>
      <c r="S56" s="194">
        <f>'Staff Hours'!S55*'Staff Hours'!$C55</f>
        <v>0</v>
      </c>
      <c r="T56" s="194">
        <f>'Staff Hours'!T55*'Staff Hours'!$C55</f>
        <v>0</v>
      </c>
      <c r="U56" s="194">
        <f>'Staff Hours'!U55*'Staff Hours'!$C55</f>
        <v>0</v>
      </c>
      <c r="V56" s="194">
        <f>'Staff Hours'!V55*'Staff Hours'!$C55</f>
        <v>0</v>
      </c>
      <c r="W56" s="194">
        <f>'Staff Hours'!W55*'Staff Hours'!$C55</f>
        <v>0</v>
      </c>
      <c r="X56" s="194">
        <f>'Staff Hours'!X55*'Staff Hours'!$C55</f>
        <v>0</v>
      </c>
      <c r="Y56" s="194">
        <f>'Staff Hours'!Y55*'Staff Hours'!$C55</f>
        <v>0</v>
      </c>
      <c r="Z56" s="194">
        <f>'Staff Hours'!Z55*'Staff Hours'!$C55</f>
        <v>0</v>
      </c>
      <c r="AA56" s="194">
        <f>'Staff Hours'!AA55*'Staff Hours'!$C55</f>
        <v>0</v>
      </c>
      <c r="AB56" s="194">
        <f>'Staff Hours'!AB55*'Staff Hours'!$C55</f>
        <v>0</v>
      </c>
      <c r="AC56" s="194">
        <f>'Staff Hours'!AR55*'Staff Hours'!$C55</f>
        <v>0</v>
      </c>
      <c r="AD56" s="195">
        <f>'Staff Hours'!AS55</f>
        <v>0</v>
      </c>
      <c r="AE56" s="196">
        <f t="shared" si="4"/>
        <v>0</v>
      </c>
    </row>
    <row r="57" spans="1:32" s="5" customFormat="1" x14ac:dyDescent="0.25">
      <c r="A57" s="53"/>
      <c r="B57" s="54" t="s">
        <v>107</v>
      </c>
      <c r="C57" s="197"/>
      <c r="D57" s="53"/>
      <c r="E57" s="198">
        <f t="shared" ref="E57:AC57" si="5">SUM(E34:E56)</f>
        <v>10</v>
      </c>
      <c r="F57" s="198">
        <f t="shared" si="5"/>
        <v>10</v>
      </c>
      <c r="G57" s="198">
        <f t="shared" si="5"/>
        <v>10</v>
      </c>
      <c r="H57" s="198">
        <f t="shared" si="5"/>
        <v>10</v>
      </c>
      <c r="I57" s="198">
        <f t="shared" si="5"/>
        <v>10</v>
      </c>
      <c r="J57" s="198">
        <f t="shared" si="5"/>
        <v>10</v>
      </c>
      <c r="K57" s="198">
        <f t="shared" si="5"/>
        <v>10</v>
      </c>
      <c r="L57" s="198">
        <f t="shared" si="5"/>
        <v>10</v>
      </c>
      <c r="M57" s="198">
        <f t="shared" si="5"/>
        <v>10</v>
      </c>
      <c r="N57" s="198">
        <f t="shared" si="5"/>
        <v>10</v>
      </c>
      <c r="O57" s="198">
        <f t="shared" si="5"/>
        <v>10</v>
      </c>
      <c r="P57" s="198">
        <f t="shared" si="5"/>
        <v>10</v>
      </c>
      <c r="Q57" s="198">
        <f t="shared" si="5"/>
        <v>10</v>
      </c>
      <c r="R57" s="198">
        <f t="shared" si="5"/>
        <v>10</v>
      </c>
      <c r="S57" s="198">
        <f t="shared" si="5"/>
        <v>10</v>
      </c>
      <c r="T57" s="198">
        <f t="shared" si="5"/>
        <v>10</v>
      </c>
      <c r="U57" s="198">
        <f t="shared" si="5"/>
        <v>10</v>
      </c>
      <c r="V57" s="198">
        <f t="shared" si="5"/>
        <v>10</v>
      </c>
      <c r="W57" s="198">
        <f t="shared" si="5"/>
        <v>10</v>
      </c>
      <c r="X57" s="198">
        <f t="shared" si="5"/>
        <v>10</v>
      </c>
      <c r="Y57" s="198">
        <f t="shared" si="5"/>
        <v>10</v>
      </c>
      <c r="Z57" s="198">
        <f t="shared" si="5"/>
        <v>10</v>
      </c>
      <c r="AA57" s="198">
        <f t="shared" si="5"/>
        <v>10</v>
      </c>
      <c r="AB57" s="198">
        <f t="shared" si="5"/>
        <v>10</v>
      </c>
      <c r="AC57" s="198">
        <f t="shared" si="5"/>
        <v>10</v>
      </c>
      <c r="AD57" s="199">
        <f>SUM(AD34:AD56)</f>
        <v>40</v>
      </c>
      <c r="AE57" s="57">
        <f>SUM(AE34:AE56)</f>
        <v>400</v>
      </c>
      <c r="AF57" s="9" t="str">
        <f>IF('Staff Cashflow'!AE57='Staff Hours'!AT56,"","Check")</f>
        <v/>
      </c>
    </row>
    <row r="58" spans="1:32" x14ac:dyDescent="0.25">
      <c r="C58" s="188"/>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189"/>
    </row>
    <row r="59" spans="1:32" x14ac:dyDescent="0.25">
      <c r="A59" s="63"/>
      <c r="B59" s="201" t="s">
        <v>108</v>
      </c>
      <c r="C59" s="202"/>
      <c r="D59" s="63"/>
      <c r="E59" s="203">
        <f>E29+E57</f>
        <v>20</v>
      </c>
      <c r="F59" s="203">
        <f t="shared" ref="F59:AE59" si="6">F29+F57</f>
        <v>20</v>
      </c>
      <c r="G59" s="203">
        <f t="shared" si="6"/>
        <v>20</v>
      </c>
      <c r="H59" s="203">
        <f t="shared" si="6"/>
        <v>20</v>
      </c>
      <c r="I59" s="203">
        <f t="shared" si="6"/>
        <v>20</v>
      </c>
      <c r="J59" s="203">
        <f t="shared" si="6"/>
        <v>20</v>
      </c>
      <c r="K59" s="203">
        <f t="shared" si="6"/>
        <v>20</v>
      </c>
      <c r="L59" s="203">
        <f t="shared" si="6"/>
        <v>20</v>
      </c>
      <c r="M59" s="203">
        <f t="shared" si="6"/>
        <v>20</v>
      </c>
      <c r="N59" s="203">
        <f t="shared" si="6"/>
        <v>20</v>
      </c>
      <c r="O59" s="203">
        <f t="shared" si="6"/>
        <v>20</v>
      </c>
      <c r="P59" s="203">
        <f t="shared" si="6"/>
        <v>20</v>
      </c>
      <c r="Q59" s="203">
        <f t="shared" si="6"/>
        <v>20</v>
      </c>
      <c r="R59" s="203">
        <f t="shared" si="6"/>
        <v>20</v>
      </c>
      <c r="S59" s="203">
        <f t="shared" si="6"/>
        <v>20</v>
      </c>
      <c r="T59" s="203">
        <f t="shared" si="6"/>
        <v>20</v>
      </c>
      <c r="U59" s="203">
        <f t="shared" si="6"/>
        <v>20</v>
      </c>
      <c r="V59" s="203">
        <f t="shared" si="6"/>
        <v>20</v>
      </c>
      <c r="W59" s="203">
        <f t="shared" si="6"/>
        <v>20</v>
      </c>
      <c r="X59" s="203">
        <f t="shared" si="6"/>
        <v>20</v>
      </c>
      <c r="Y59" s="203">
        <f t="shared" si="6"/>
        <v>20</v>
      </c>
      <c r="Z59" s="203">
        <f t="shared" si="6"/>
        <v>20</v>
      </c>
      <c r="AA59" s="203">
        <f t="shared" si="6"/>
        <v>20</v>
      </c>
      <c r="AB59" s="203">
        <f t="shared" si="6"/>
        <v>20</v>
      </c>
      <c r="AC59" s="203">
        <f t="shared" si="6"/>
        <v>20</v>
      </c>
      <c r="AD59" s="204">
        <f t="shared" si="6"/>
        <v>80</v>
      </c>
      <c r="AE59" s="204">
        <f t="shared" si="6"/>
        <v>800</v>
      </c>
    </row>
  </sheetData>
  <mergeCells count="3">
    <mergeCell ref="AD10:AE10"/>
    <mergeCell ref="AD32:AE32"/>
    <mergeCell ref="E5:H5"/>
  </mergeCells>
  <phoneticPr fontId="2" type="noConversion"/>
  <pageMargins left="0.5" right="0.5" top="0.75" bottom="0.75" header="0.5" footer="0.25"/>
  <pageSetup paperSize="3" scale="69" orientation="landscape" r:id="rId1"/>
  <headerFooter alignWithMargins="0">
    <oddFooter>&amp;L&amp;"Verdana,Regular"&amp;8File Name=&amp;F/&amp;A
Date=&amp;D&amp;C&amp;"Verdana,Regular"&amp;8&amp;P of &amp;N&amp;R&amp;"Verdana,Regular"&amp;8Intellectual Property of
Plante Moran Realpoint, LLC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C2FFEFB9555F54DAF8A5F13B9361326" ma:contentTypeVersion="18" ma:contentTypeDescription="Create a new document." ma:contentTypeScope="" ma:versionID="a0153d9eae506cc5c47295863f166ac0">
  <xsd:schema xmlns:xsd="http://www.w3.org/2001/XMLSchema" xmlns:xs="http://www.w3.org/2001/XMLSchema" xmlns:p="http://schemas.microsoft.com/office/2006/metadata/properties" xmlns:ns2="54bf5032-da74-4089-ac91-7e6b03d95696" xmlns:ns3="1081eeee-a901-4120-8de0-a8a209976de1" targetNamespace="http://schemas.microsoft.com/office/2006/metadata/properties" ma:root="true" ma:fieldsID="317e17d44bfd166929abd4beff7529cf" ns2:_="" ns3:_="">
    <xsd:import namespace="54bf5032-da74-4089-ac91-7e6b03d95696"/>
    <xsd:import namespace="1081eeee-a901-4120-8de0-a8a209976d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032-da74-4089-ac91-7e6b03d956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2cdd43-c6e4-4e00-b274-f268fd954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81eeee-a901-4120-8de0-a8a209976de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63a0f1-bdf1-458a-a782-9f2bb3aecf8f}" ma:internalName="TaxCatchAll" ma:showField="CatchAllData" ma:web="1081eeee-a901-4120-8de0-a8a209976d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4bf5032-da74-4089-ac91-7e6b03d95696">
      <Terms xmlns="http://schemas.microsoft.com/office/infopath/2007/PartnerControls"/>
    </lcf76f155ced4ddcb4097134ff3c332f>
    <TaxCatchAll xmlns="1081eeee-a901-4120-8de0-a8a209976de1" xsi:nil="true"/>
  </documentManagement>
</p:properties>
</file>

<file path=customXml/itemProps1.xml><?xml version="1.0" encoding="utf-8"?>
<ds:datastoreItem xmlns:ds="http://schemas.openxmlformats.org/officeDocument/2006/customXml" ds:itemID="{7F1F0ECE-50B3-4038-AEDC-CCB09BF56C1A}">
  <ds:schemaRefs>
    <ds:schemaRef ds:uri="http://schemas.microsoft.com/sharepoint/events"/>
  </ds:schemaRefs>
</ds:datastoreItem>
</file>

<file path=customXml/itemProps2.xml><?xml version="1.0" encoding="utf-8"?>
<ds:datastoreItem xmlns:ds="http://schemas.openxmlformats.org/officeDocument/2006/customXml" ds:itemID="{6D2D5C09-C368-4B08-89C3-038E146D3DCF}"/>
</file>

<file path=customXml/itemProps3.xml><?xml version="1.0" encoding="utf-8"?>
<ds:datastoreItem xmlns:ds="http://schemas.openxmlformats.org/officeDocument/2006/customXml" ds:itemID="{23656DBE-C1AB-4DA2-9558-30CDC29A888C}">
  <ds:schemaRefs>
    <ds:schemaRef ds:uri="http://schemas.microsoft.com/sharepoint/v3/contenttype/forms"/>
  </ds:schemaRefs>
</ds:datastoreItem>
</file>

<file path=customXml/itemProps4.xml><?xml version="1.0" encoding="utf-8"?>
<ds:datastoreItem xmlns:ds="http://schemas.openxmlformats.org/officeDocument/2006/customXml" ds:itemID="{053AA045-2A19-4918-8E43-15C85766938A}">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http://schemas.openxmlformats.org/package/2006/metadata/core-properties"/>
    <ds:schemaRef ds:uri="5421fd3d-300c-4163-899c-d4abb6377446"/>
    <ds:schemaRef ds:uri="f7fef4e9-d1c6-414d-a589-311d5aa1a0ce"/>
    <ds:schemaRef ds:uri="e49ad1af-ea74-4487-be39-ce2b5696c34f"/>
    <ds:schemaRef ds:uri="25df12fe-795d-4257-9772-5764e21ccdf9"/>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Summary</vt:lpstr>
      <vt:lpstr>Staff Hours</vt:lpstr>
      <vt:lpstr>Construction Support</vt:lpstr>
      <vt:lpstr>Staff Cashflow</vt:lpstr>
      <vt:lpstr>'Construction Support'!Print_Area</vt:lpstr>
      <vt:lpstr>Summary!Print_Area</vt:lpstr>
      <vt:lpstr>'Construction Support'!Print_Titles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 Chen</dc:creator>
  <cp:keywords/>
  <dc:description/>
  <cp:lastModifiedBy>Scott Weir</cp:lastModifiedBy>
  <cp:revision/>
  <cp:lastPrinted>2024-05-14T20:10:14Z</cp:lastPrinted>
  <dcterms:created xsi:type="dcterms:W3CDTF">2005-04-14T17:09:19Z</dcterms:created>
  <dcterms:modified xsi:type="dcterms:W3CDTF">2026-09-30T20:00:38Z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0x0101001C2FFEFB9555F54DAF8A5F13B9361326</vt:lpwstr>
  </property>
  <property fmtid="{D5CDD505-2E9C-101B-9397-08002B2CF9AE}" pid="3" name="Order">
    <vt:r8>100</vt:r8>
  </property>
  <property fmtid="{D5CDD505-2E9C-101B-9397-08002B2CF9AE}" pid="4" name="TaxKeyword">
    <vt:lpwstr/>
  </property>
  <property fmtid="{D5CDD505-2E9C-101B-9397-08002B2CF9AE}" pid="5" name="Topic">
    <vt:lpwstr/>
  </property>
  <property fmtid="{D5CDD505-2E9C-101B-9397-08002B2CF9AE}" pid="6" name="CardType">
    <vt:lpwstr/>
  </property>
  <property fmtid="{D5CDD505-2E9C-101B-9397-08002B2CF9AE}" pid="7" name="TeamType">
    <vt:lpwstr>2;#Work Team|bed5c3ad-62ff-4293-848a-f85524d4b261</vt:lpwstr>
  </property>
  <property fmtid="{D5CDD505-2E9C-101B-9397-08002B2CF9AE}" pid="8" name="ResourceType">
    <vt:lpwstr/>
  </property>
  <property fmtid="{D5CDD505-2E9C-101B-9397-08002B2CF9AE}" pid="9" name="Team">
    <vt:lpwstr>1;#Plante Moran Cresa|30a9b5f6-1d1e-4a88-ba63-702977558c5e</vt:lpwstr>
  </property>
  <property fmtid="{D5CDD505-2E9C-101B-9397-08002B2CF9AE}" pid="10" name="_dlc_DocIdItemGuid">
    <vt:lpwstr>e652b2fc-c8b8-4db0-99dc-5ac16d5cc825</vt:lpwstr>
  </property>
  <property fmtid="{D5CDD505-2E9C-101B-9397-08002B2CF9AE}" pid="11" name="TaxKeywordTaxHTField">
    <vt:lpwstr/>
  </property>
  <property fmtid="{D5CDD505-2E9C-101B-9397-08002B2CF9AE}" pid="12" name="ac28b01270a741659ca1702f61e5905d">
    <vt:lpwstr/>
  </property>
  <property fmtid="{D5CDD505-2E9C-101B-9397-08002B2CF9AE}" pid="13" name="hd313e3cdfe647b3a6b09e2e2bc5fac2">
    <vt:lpwstr>Work Team|bed5c3ad-62ff-4293-848a-f85524d4b261</vt:lpwstr>
  </property>
  <property fmtid="{D5CDD505-2E9C-101B-9397-08002B2CF9AE}" pid="14" name="n098ebb87c784f83a42ec9af1bd9cecf">
    <vt:lpwstr/>
  </property>
  <property fmtid="{D5CDD505-2E9C-101B-9397-08002B2CF9AE}" pid="15" name="b02ef9c9ba2b47a7a966ec85f27fc64b">
    <vt:lpwstr>Plante Moran Cresa|30a9b5f6-1d1e-4a88-ba63-702977558c5e</vt:lpwstr>
  </property>
  <property fmtid="{D5CDD505-2E9C-101B-9397-08002B2CF9AE}" pid="16" name="m313429e0e3e4c31a09a513f07c3196b">
    <vt:lpwstr/>
  </property>
  <property fmtid="{D5CDD505-2E9C-101B-9397-08002B2CF9AE}" pid="17" name="TaxCatchAll">
    <vt:lpwstr>2;#Work Team|bed5c3ad-62ff-4293-848a-f85524d4b261;#1;#Plante Moran Cresa|30a9b5f6-1d1e-4a88-ba63-702977558c5e</vt:lpwstr>
  </property>
  <property fmtid="{D5CDD505-2E9C-101B-9397-08002B2CF9AE}" pid="18" name="MediaServiceImageTags">
    <vt:lpwstr/>
  </property>
</Properties>
</file>